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MUNFINSR\BILLP\Projects\Municipal Operations Survey\Survey Results\"/>
    </mc:Choice>
  </mc:AlternateContent>
  <bookViews>
    <workbookView xWindow="0" yWindow="0" windowWidth="18096" windowHeight="9480" tabRatio="781"/>
  </bookViews>
  <sheets>
    <sheet name="Fire Services" sheetId="5" r:id="rId1"/>
    <sheet name="Emergency Dispatch" sheetId="2" r:id="rId2"/>
    <sheet name="Animal Control" sheetId="3" r:id="rId3"/>
    <sheet name="Public Health" sheetId="4" r:id="rId4"/>
    <sheet name="Muni &amp; BoE" sheetId="7" r:id="rId5"/>
    <sheet name="Employee Benefits" sheetId="6" r:id="rId6"/>
    <sheet name="Accounting syst-COA" sheetId="8" r:id="rId7"/>
  </sheets>
  <definedNames>
    <definedName name="_xlnm.Print_Area" localSheetId="6">'Accounting syst-COA'!$A$1:$I$176</definedName>
    <definedName name="_xlnm.Print_Area" localSheetId="2">'Animal Control'!$A$1:$I$176</definedName>
    <definedName name="_xlnm.Print_Area" localSheetId="1">'Emergency Dispatch'!$A$1:$L$176</definedName>
    <definedName name="_xlnm.Print_Area" localSheetId="5">'Employee Benefits'!$A$1:$G$178</definedName>
    <definedName name="_xlnm.Print_Area" localSheetId="0">'Fire Services'!$A$1:$K$134</definedName>
    <definedName name="_xlnm.Print_Area" localSheetId="4">'Muni &amp; BoE'!$A$1:$G$178</definedName>
    <definedName name="_xlnm.Print_Area" localSheetId="3">'Public Health'!$A$1:$K$177</definedName>
    <definedName name="_xlnm.Print_Titles" localSheetId="6">'Accounting syst-COA'!$A:$A,'Accounting syst-COA'!$7:$7</definedName>
    <definedName name="_xlnm.Print_Titles" localSheetId="2">'Animal Control'!$A:$A,'Animal Control'!$6:$7</definedName>
    <definedName name="_xlnm.Print_Titles" localSheetId="1">'Emergency Dispatch'!$A:$A,'Emergency Dispatch'!$6:$7</definedName>
    <definedName name="_xlnm.Print_Titles" localSheetId="5">'Employee Benefits'!$A:$A,'Employee Benefits'!$8:$9</definedName>
    <definedName name="_xlnm.Print_Titles" localSheetId="0">'Fire Services'!$A:$A,'Fire Services'!$7:$8</definedName>
    <definedName name="_xlnm.Print_Titles" localSheetId="4">'Muni &amp; BoE'!$A:$A,'Muni &amp; BoE'!$8:$9</definedName>
    <definedName name="_xlnm.Print_Titles" localSheetId="3">'Public Health'!$A:$A,'Public Health'!$7:$8</definedName>
  </definedNames>
  <calcPr calcId="152511"/>
</workbook>
</file>

<file path=xl/calcChain.xml><?xml version="1.0" encoding="utf-8"?>
<calcChain xmlns="http://schemas.openxmlformats.org/spreadsheetml/2006/main">
  <c r="G6" i="4" l="1"/>
  <c r="G4" i="4"/>
  <c r="F5" i="4"/>
  <c r="F4" i="4"/>
  <c r="D6" i="4"/>
  <c r="D5" i="4"/>
  <c r="D4" i="4"/>
  <c r="F5" i="6" l="1"/>
  <c r="E2" i="8" l="1"/>
  <c r="H6" i="8"/>
  <c r="H4" i="8"/>
  <c r="G5" i="8"/>
  <c r="G4" i="8"/>
  <c r="G3" i="8"/>
  <c r="E5" i="8"/>
  <c r="E4" i="8"/>
  <c r="E3"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D2" i="8" s="1"/>
  <c r="K29" i="8"/>
  <c r="K28" i="8"/>
  <c r="K27" i="8"/>
  <c r="K26" i="8"/>
  <c r="K25" i="8"/>
  <c r="K24" i="8"/>
  <c r="K23" i="8"/>
  <c r="K22" i="8"/>
  <c r="K21" i="8"/>
  <c r="K20" i="8"/>
  <c r="K19" i="8"/>
  <c r="K18" i="8"/>
  <c r="K17" i="8"/>
  <c r="K16" i="8"/>
  <c r="K15" i="8"/>
  <c r="K14" i="8"/>
  <c r="K13" i="8"/>
  <c r="K12" i="8"/>
  <c r="K11" i="8"/>
  <c r="K10" i="8"/>
  <c r="K9" i="8"/>
  <c r="K8" i="8"/>
  <c r="D2" i="6"/>
  <c r="F7" i="6"/>
  <c r="E6" i="6"/>
  <c r="E5" i="6"/>
  <c r="E4" i="6"/>
  <c r="E3"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G4" i="7"/>
  <c r="F7" i="7"/>
  <c r="F6" i="7"/>
  <c r="F5" i="7"/>
  <c r="F4" i="7"/>
  <c r="F3"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E2" i="7" s="1"/>
  <c r="D3"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C3" i="4" s="1"/>
  <c r="J9" i="4"/>
  <c r="H5" i="2"/>
  <c r="H3" i="2"/>
  <c r="F5" i="2"/>
  <c r="F4" i="2"/>
  <c r="F3" i="2"/>
  <c r="D5" i="2"/>
  <c r="D4" i="2"/>
  <c r="D3"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C2" i="2" s="1"/>
  <c r="K24" i="2"/>
  <c r="K23" i="2"/>
  <c r="K22" i="2"/>
  <c r="K21" i="2"/>
  <c r="K20" i="2"/>
  <c r="K19" i="2"/>
  <c r="K18" i="2"/>
  <c r="K17" i="2"/>
  <c r="K16" i="2"/>
  <c r="K15" i="2"/>
  <c r="K14" i="2"/>
  <c r="K13" i="2"/>
  <c r="K12" i="2"/>
  <c r="K11" i="2"/>
  <c r="K10" i="2"/>
  <c r="K9" i="2"/>
  <c r="K8" i="2"/>
  <c r="J10" i="5"/>
  <c r="J11" i="5"/>
  <c r="J12" i="5"/>
  <c r="J13" i="5"/>
  <c r="J14" i="5"/>
  <c r="J15" i="5"/>
  <c r="J16" i="5"/>
  <c r="J17" i="5"/>
  <c r="J18" i="5"/>
  <c r="J19" i="5"/>
  <c r="J20" i="5"/>
  <c r="J21" i="5"/>
  <c r="J22" i="5"/>
  <c r="J23" i="5"/>
  <c r="J24" i="5"/>
  <c r="J25" i="5"/>
  <c r="J26" i="5"/>
  <c r="C3" i="5" s="1"/>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9" i="5"/>
  <c r="G6" i="5"/>
  <c r="G4" i="5"/>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8" i="3"/>
  <c r="F5" i="5"/>
  <c r="F4" i="5"/>
  <c r="D6" i="5"/>
  <c r="D5" i="5"/>
  <c r="D4" i="5"/>
  <c r="C2" i="3"/>
  <c r="D2" i="3"/>
  <c r="H5" i="3"/>
  <c r="H3" i="3"/>
  <c r="F5" i="3"/>
  <c r="F4" i="3"/>
  <c r="F3" i="3"/>
  <c r="D5" i="3"/>
  <c r="D4" i="3"/>
  <c r="D3" i="3"/>
  <c r="E3" i="4" l="1"/>
  <c r="E2" i="2" l="1"/>
  <c r="F2" i="8"/>
  <c r="F2" i="7"/>
  <c r="E2" i="6"/>
  <c r="E3" i="5"/>
</calcChain>
</file>

<file path=xl/sharedStrings.xml><?xml version="1.0" encoding="utf-8"?>
<sst xmlns="http://schemas.openxmlformats.org/spreadsheetml/2006/main" count="3002" uniqueCount="604">
  <si>
    <t>Additional comments on fire services in your municipality:</t>
  </si>
  <si>
    <t>State Police</t>
  </si>
  <si>
    <t xml:space="preserve">SS  FICA/MEDICARE  Workers Comp  </t>
  </si>
  <si>
    <t>Both share Accounting Software</t>
  </si>
  <si>
    <t>Simsbury</t>
  </si>
  <si>
    <t>We only have Police, Fire is a separate association</t>
  </si>
  <si>
    <t>and AMR Ambulance Company</t>
  </si>
  <si>
    <t>Unemployment compensation</t>
  </si>
  <si>
    <t xml:space="preserve">Note, City and BOE have centralized Purchasing/ Accounts Payable/Treasury/and Payroll processing combined, however the City and BOE each have their own Payroll entry department, Purchasing entry, and their own Finance and grant departments </t>
  </si>
  <si>
    <t>Facilities - Plowing and groundskeeping.</t>
  </si>
  <si>
    <t>Town scheduled to implement new system by June 30, 2019. BOE planned to change to the same system in FY 2020.  Town plans to implement the UCOA in the transition.</t>
  </si>
  <si>
    <t>Somers</t>
  </si>
  <si>
    <t>Fire - TN Dispatch</t>
  </si>
  <si>
    <t xml:space="preserve">ACO's are just an on-call system, no actual office hours. </t>
  </si>
  <si>
    <t>BoE costs are budgeted within their budget, not part of the muinicipality</t>
  </si>
  <si>
    <t xml:space="preserve">Software update is planned in the coming years as support is being dropped for our current software. </t>
  </si>
  <si>
    <t>C-med</t>
  </si>
  <si>
    <t>We are exploring a shared services system with another town, if successful the BoE will evaluate.</t>
  </si>
  <si>
    <t>The City Council just recently passed a $675,000 bond to upgrade Admin functions for both the BOE &amp; City.  As part of this we will be looking into change our COA.  We have not made any decisions as to the actually timing of it.  We are currently thinking that we'd hire an outside firm to assist with this process and perhaps do the City side first than to roll into it various BOE functions such as School Lunch, and Adult Ed.</t>
  </si>
  <si>
    <t>Currently under the Police Department - working to make it a shared service with neighboring municipality</t>
  </si>
  <si>
    <t>The Board of Education budget their own fringe benefit costs.</t>
  </si>
  <si>
    <t>The Town gets support from the Board of Educations technology department.  The Town does have one individual specific to the Town that only supports the Town.</t>
  </si>
  <si>
    <t xml:space="preserve">Completed a new financial accounting system with a new chart of accounts on the Town side separate from the BoE for FY2017. </t>
  </si>
  <si>
    <t>Current system works well for this small municipality, but it does not interface with the UCOA. The UCOA is a burden on this small muicipality</t>
  </si>
  <si>
    <t>Oxford</t>
  </si>
  <si>
    <t>Fire and Ambulance dispatched by Northwest Connecticut Public Safety Communications Center Inc.   Police is dispatched by Connecticut State Police</t>
  </si>
  <si>
    <t>Working to join with surrounding towns of Waterford, and possibly East Lyme and Montville.</t>
  </si>
  <si>
    <t>Working to combine with Waterford and East Lyme and possibly Montville.</t>
  </si>
  <si>
    <t>Ledge Light Health District</t>
  </si>
  <si>
    <t>Budget for in the Education side of the budget</t>
  </si>
  <si>
    <t>Anticipate Finance/Business Office will be combined by 7/1/19  Anticipate Payroll will be combined by 1/1/20  Planning on discussing the possibility of combining Information technology and Human Resources/Personnel</t>
  </si>
  <si>
    <t>The City will have one chart of accounts covering both General Government and the Board of Education.  Yes, we planning on implementing the State's Uniform Chart of Accounts</t>
  </si>
  <si>
    <t>Kent</t>
  </si>
  <si>
    <t>Litchfield County Dispatch</t>
  </si>
  <si>
    <t>We have an appointed Animal Control Officer that is paid a monthly salary.  The position is very part-time and  services are provided as needed.</t>
  </si>
  <si>
    <t>Torrington Area Health</t>
  </si>
  <si>
    <t>None, all are budgeted through the BoE side of the budget.</t>
  </si>
  <si>
    <t xml:space="preserve">Our local Board of Education has a bookkeeper however all expenditures are paid out of the General Fund checking account for municipal operating expenses. </t>
  </si>
  <si>
    <t>Bethlehem</t>
  </si>
  <si>
    <t>Northwest Public Safety Communications</t>
  </si>
  <si>
    <t>Benefits are paid by the Regional School District</t>
  </si>
  <si>
    <t>None Apply</t>
  </si>
  <si>
    <t>Goshen</t>
  </si>
  <si>
    <t>Litchfield County Dispatch provides our service</t>
  </si>
  <si>
    <t>Animal control is regional, Torrington, Litchfield and Goshen</t>
  </si>
  <si>
    <t>Torrington Area Health District</t>
  </si>
  <si>
    <t>Regional School District 6</t>
  </si>
  <si>
    <t>Bozrah</t>
  </si>
  <si>
    <t>QV Regional Dispatch</t>
  </si>
  <si>
    <t>NECCOG Animal Control</t>
  </si>
  <si>
    <t>N/A</t>
  </si>
  <si>
    <t>Uncas Health District</t>
  </si>
  <si>
    <t>none</t>
  </si>
  <si>
    <t>Bristol</t>
  </si>
  <si>
    <t xml:space="preserve">Under the direction and supervision of the Police Dept., Bristol has two full-time animal control officers.  </t>
  </si>
  <si>
    <t>Bristol and Burlington are represented</t>
  </si>
  <si>
    <t>All health benefits are all budgeted in the BOE's original budget and then a budget amendment is done to move them through the City budget.</t>
  </si>
  <si>
    <t>IT is in process for FY 2019.</t>
  </si>
  <si>
    <t>TN</t>
  </si>
  <si>
    <t>Inter-town agreements with neighboring towns to utilize our ACO services.</t>
  </si>
  <si>
    <t>NCDHD-DPH</t>
  </si>
  <si>
    <t xml:space="preserve">NCDHD has a satellite office in Vernon.  </t>
  </si>
  <si>
    <t>Mutual-aid provided via TN.</t>
  </si>
  <si>
    <t xml:space="preserve">The pension plan for all employees (Town and Board) is managed by the municipality. </t>
  </si>
  <si>
    <t xml:space="preserve">Custodial and maintenance services. </t>
  </si>
  <si>
    <t xml:space="preserve">BoE uses the Town's financial system (MUNIS).  We are participating in the UCOA program. </t>
  </si>
  <si>
    <t xml:space="preserve">Will not be shared by the board of education </t>
  </si>
  <si>
    <t>Building Inspection, Human Services</t>
  </si>
  <si>
    <t xml:space="preserve">Fire services throughout the Town of Groton are provided by independent fire districts which have their own governing boards and their own authority to raise taxes based on the Town's assessment of properties within their districts. For the convenience of taxpayers, the Town collects fire district taxes along with the regular property tax bills and remits those funds to the fire districts. Some fire districts provide service to their residents by contracting with other fire departments within the town. Currently, each fire district is responsible for providing fire marshal services within its district. </t>
  </si>
  <si>
    <t xml:space="preserve">It is uncertain at this time if the new accounting system will be shared with the BOE or what account structure the Town will be utilizing. </t>
  </si>
  <si>
    <t>Ledyard</t>
  </si>
  <si>
    <t>Ledyard provides dispatch services to the Town of Preston as well.</t>
  </si>
  <si>
    <t xml:space="preserve">We recently moved to contracted ambulance services and over time, ambulance dispatch will move to the service provider. </t>
  </si>
  <si>
    <t xml:space="preserve">I have actively sought regional opportunities with neighboring towns. </t>
  </si>
  <si>
    <t xml:space="preserve">Ledyard has a Visiting Nurses dept. located in Town and also receives some services from Ledgelight Health District. </t>
  </si>
  <si>
    <t xml:space="preserve">Paid staff operates in both fire houses 7:30AM to 4:30PM Monday-Friday. All other hours are volunteer. </t>
  </si>
  <si>
    <t>We recently moved from self-funded to CT Partnership 2.0</t>
  </si>
  <si>
    <t>Middlefield</t>
  </si>
  <si>
    <t>Valley Shore Communications</t>
  </si>
  <si>
    <t>Change of chart of accounts to comply with UCOA</t>
  </si>
  <si>
    <t>N/A Regional School District</t>
  </si>
  <si>
    <t>N/A Separate from BOE</t>
  </si>
  <si>
    <t>Brooklyn</t>
  </si>
  <si>
    <t>2 independent departments supported by the municipality</t>
  </si>
  <si>
    <t>Maintenance of grounds(exterior)</t>
  </si>
  <si>
    <t>Lisbon is provided police protection through the Connecticut State Police (Resident State Trooper) and dispatched out of Troop E. Fire and ambulance is dispatched out of Quinnebaug Valley Dispatch (QV) as part of a regional dispatch system.</t>
  </si>
  <si>
    <t>None at this time.</t>
  </si>
  <si>
    <t>Animal control is provided by contract with the NECCOG Animal Control serivice.</t>
  </si>
  <si>
    <t>Uncas Health District.</t>
  </si>
  <si>
    <t>Board of Education benefits are not part of the municipal general government budget.</t>
  </si>
  <si>
    <t>None are shared.</t>
  </si>
  <si>
    <t>Canton combined its Finance offices effective 7/1/2018. This included the payroll and benefit functions.</t>
  </si>
  <si>
    <t>We anticipate going to a combined accounting system with the BOE. We are current on our UCOA mapping and intend to stay that way.</t>
  </si>
  <si>
    <t>Haddam</t>
  </si>
  <si>
    <t>Valley Shore Emergency Communications, Inc.</t>
  </si>
  <si>
    <t>Connecticut River Area Health District</t>
  </si>
  <si>
    <t>Not applicable   District 17</t>
  </si>
  <si>
    <t>No</t>
  </si>
  <si>
    <t xml:space="preserve">We are in the beginning process to look into a new financial package.  We do not share with the BOE, they are a District.  We anticipate possible structure for UCOA.   </t>
  </si>
  <si>
    <t>Litchfield Dispatch</t>
  </si>
  <si>
    <t>Use the Public Health Department of the Town of New Milford for a contracted Price</t>
  </si>
  <si>
    <t>Regional Board of Education</t>
  </si>
  <si>
    <t>Rocky Hill</t>
  </si>
  <si>
    <t>Tolland County Mutual Aid</t>
  </si>
  <si>
    <t>Quinebaug Valley Communications, Inc</t>
  </si>
  <si>
    <t>NECCOG</t>
  </si>
  <si>
    <t>Northeastern District Department of Public Health</t>
  </si>
  <si>
    <t>Weston</t>
  </si>
  <si>
    <t>None included in the town budget</t>
  </si>
  <si>
    <t>Their benefits are under the Board of Education's budget for the town</t>
  </si>
  <si>
    <t>Facility Operations</t>
  </si>
  <si>
    <t>The BOE is currently on a separate system but they are merging into the Municipality so the UCOA will be under the same bridge.</t>
  </si>
  <si>
    <t>Fire Department is voluntary</t>
  </si>
  <si>
    <t>We share CIRMA insurance and accounting software</t>
  </si>
  <si>
    <t xml:space="preserve">The UCOA developed by the State of CT was implemented by the Town and we went live July 1, 2017.  The BoE is now implementing the same system (different data base) but we share the cost.  They are not implementing UCOA as it did not match up with their state required reporting </t>
  </si>
  <si>
    <t>Plainville</t>
  </si>
  <si>
    <t>Hampton</t>
  </si>
  <si>
    <t>Facilities Director</t>
  </si>
  <si>
    <t>Unknown at this time</t>
  </si>
  <si>
    <t>Guilford</t>
  </si>
  <si>
    <t>Eastford</t>
  </si>
  <si>
    <t>Municipalities, Library</t>
  </si>
  <si>
    <t>North Stonington</t>
  </si>
  <si>
    <t>Groton Dispatch Center</t>
  </si>
  <si>
    <t>Hamden</t>
  </si>
  <si>
    <t>Hartford</t>
  </si>
  <si>
    <t>services are provided by our Emergency Services and Telecommunications dept</t>
  </si>
  <si>
    <t>Monroe</t>
  </si>
  <si>
    <t>Regional arrangement with Tolland County; police calls get transferred from there to Troop C</t>
  </si>
  <si>
    <t>Eastern Highlands Health District</t>
  </si>
  <si>
    <t>Employee fringe benefits for Board of Education employees are included in the Board of Education budget.</t>
  </si>
  <si>
    <t>Custodial and Maintenance Service; Town also takes care of grounds maintenance for the schools.</t>
  </si>
  <si>
    <t>Chesprocott  - Cheshire, CT  06410</t>
  </si>
  <si>
    <t>Regional School District #16</t>
  </si>
  <si>
    <t>Montville</t>
  </si>
  <si>
    <t>Separate department under dotted line control by the Police Department</t>
  </si>
  <si>
    <t>Has no association with the Town</t>
  </si>
  <si>
    <t>The new accounting system will be shared with the BOE.</t>
  </si>
  <si>
    <t>Valley Shore Emergency Communication, Inc.</t>
  </si>
  <si>
    <t>In the process of joining a health district</t>
  </si>
  <si>
    <t>Torrington</t>
  </si>
  <si>
    <t>Services are also provided by Torrington Animal Control to Litchfield and Goshen.  Cost allocation is based on population.</t>
  </si>
  <si>
    <t>Shared financial management system</t>
  </si>
  <si>
    <t>Sherman</t>
  </si>
  <si>
    <t>Columbia</t>
  </si>
  <si>
    <t xml:space="preserve">The Town of Columbia has a volunteer fire department and a resident state trooper.   The Town pays an annual fee to Tolland County Mutual Aid for dispatching services, dues and support services.   The Town also pays Windham Hospital Paramedics for annual services.  </t>
  </si>
  <si>
    <t xml:space="preserve">The Town of Columbia employs its own animal control officer.  </t>
  </si>
  <si>
    <t xml:space="preserve">The Town of Columbia is part of Eastern Highland Health District.  </t>
  </si>
  <si>
    <t>Not applicable.  The Columbia Board of Education budgets all of its employee costs.</t>
  </si>
  <si>
    <t>This could change if the Town decides or the State mandates to move to the UCOA.  The Town is currently satisfied with the accounting system currently in place.</t>
  </si>
  <si>
    <t>Dispatcher department employed by the Town and supervised by the Police Chief.</t>
  </si>
  <si>
    <t>Part time animal control officer employed by the Town under the supervision of the Police Chief.</t>
  </si>
  <si>
    <t>Winchester pays monthly rent for access to and use of to the Harwinton animal pound.</t>
  </si>
  <si>
    <t>Uncertain</t>
  </si>
  <si>
    <t>n/a</t>
  </si>
  <si>
    <t>Wolcott</t>
  </si>
  <si>
    <t>Sprague</t>
  </si>
  <si>
    <t xml:space="preserve">Quinebaug Valley Emergency Communications, Inc. </t>
  </si>
  <si>
    <t>Northeastern CT Council of Governments Animal Services serves our Regional animal control area which is for the towns of Lebanon, Bozrah, Lisbon, Franklin, Sprague and Colchester</t>
  </si>
  <si>
    <t>No services are combined or shared.</t>
  </si>
  <si>
    <t>Morris</t>
  </si>
  <si>
    <t>Cromwell</t>
  </si>
  <si>
    <t>Primary dispatch contact is with the Police Department.  Fire/ambulance emergencies are then transferred to the Fire District's dispatch center.</t>
  </si>
  <si>
    <t>There is a separate Fire District entity for the Town of Cromwell.</t>
  </si>
  <si>
    <t>Woodbridge</t>
  </si>
  <si>
    <t>Woodbridge is currently exploring D &amp;/or E</t>
  </si>
  <si>
    <t>Animal Control is overseen by the Admin. officer.  Woodbridge also runs animal control for Seymour &amp; Bethany using a cooperative shared agreement.</t>
  </si>
  <si>
    <t>Looking to add other municipalities.</t>
  </si>
  <si>
    <t>Only BOE benefit budgeted on the Town side is additional OPEB contribution (not BOE retiree health).</t>
  </si>
  <si>
    <t>Communications Department</t>
  </si>
  <si>
    <t>Branford</t>
  </si>
  <si>
    <t>East Shore District Health Department</t>
  </si>
  <si>
    <t>budgeted by the BOE, not the Town</t>
  </si>
  <si>
    <t>Southington</t>
  </si>
  <si>
    <t>Central Dispatch (has its own budget)</t>
  </si>
  <si>
    <t>Animal Control Fund</t>
  </si>
  <si>
    <t>ANIMAL CONTROL OFFICER IS INCLUDED IN THE POLICE UNION - FINANCIAL ACTIVITY IS RECORDED IN ITS OWN FUND</t>
  </si>
  <si>
    <t>Colchester</t>
  </si>
  <si>
    <t>Fire &amp; Ambulance - Quinebaug Valley Emergency Communications Inc.     Police - State Police Troop K</t>
  </si>
  <si>
    <t>Facilities &amp; Grounds, including snow removal of school parking lots</t>
  </si>
  <si>
    <t>Some changes being made to Board of Education to accomodate reporting requirements necessary under the SDE Education Financial System and ED001 reporting.</t>
  </si>
  <si>
    <t>Woodbury</t>
  </si>
  <si>
    <t>Northwest Connecticut Public Safety</t>
  </si>
  <si>
    <t>Colebrook</t>
  </si>
  <si>
    <t>Durham</t>
  </si>
  <si>
    <t>Valley Shore Emergency Communications</t>
  </si>
  <si>
    <t>Ashford</t>
  </si>
  <si>
    <t>We do not have a local police department.  Fire/Ambulance are dispatched by a regional agency covering sixteen towns.</t>
  </si>
  <si>
    <t>Efficient and cost effective.</t>
  </si>
  <si>
    <t>Animal Control Officer is a part time on-call position paid out of a fund dedicated to Animal Control.</t>
  </si>
  <si>
    <t>Our Youth &amp; Social Services Director administers some grants and does community outreach.  We utilize the services of Visiting Nurse &amp; Health Services of CT, Sexual Assault Crises Center of Eastern CT, Thames Valley Council for Community Action, among others</t>
  </si>
  <si>
    <t>We do not anticipate sharing a system with the BOE at this time or changing our current chart of accounts.  Our change will be more of an upgrade using the same vendor and system, but becoming web based and updated.  We are utilizing the mapping created by Blum Shapiro (the BOE has a new less cumbersome chart of accounts that is what is now required of them by the State of CT)</t>
  </si>
  <si>
    <t>A 32 digit account string(UCOA) is cumbersome and leaves a lot of opportunity for error.  The 14 digit account string now required of BOE's is a much better concept and will serve them well.</t>
  </si>
  <si>
    <t xml:space="preserve">The City of Waterbury entered into a contract with Northwest Connecticut Public Safety Communications, Inc in FY2017 to operate, staff and manage the City's public safety communications, including Police, Fire and Emergency Medical Services for both routine and emergency communications. Prior to FY2017, City employees from the Police and Fire Departments were responsible for emergency dispatch services. </t>
  </si>
  <si>
    <t xml:space="preserve">Employer's share of Social Security, FICA and Medicare taxes; Amounts paid towards unemployment compensation, life insurance and workers' compensation </t>
  </si>
  <si>
    <t>All budgeted by BOE.</t>
  </si>
  <si>
    <t>Construction projects come through the municipal purchasing department.  We also handle debt service.</t>
  </si>
  <si>
    <t>Shared with Glastonbury</t>
  </si>
  <si>
    <t>Shared with East Haddam</t>
  </si>
  <si>
    <t>Chatham Health District</t>
  </si>
  <si>
    <t>BOE completes their own budget</t>
  </si>
  <si>
    <t>Newtown</t>
  </si>
  <si>
    <t>Animal Control department reports to the Police Chief</t>
  </si>
  <si>
    <t>Volunteer fire departments are supported in the municipal budget for equipment, supplies, etc</t>
  </si>
  <si>
    <t>Shared accounting system.  In 2018-19 if approved by the voters, we will have a shared purchasing agent.</t>
  </si>
  <si>
    <t>Shared accounting system.</t>
  </si>
  <si>
    <t>Bloomfield</t>
  </si>
  <si>
    <t>2 fire districts - Central and Blue Hills. Both separate taxing districts not under Town purview</t>
  </si>
  <si>
    <t>BOE budgets own benefits</t>
  </si>
  <si>
    <t>Board of Ed may change in next five years, they use a different system than the town</t>
  </si>
  <si>
    <t>WW in willimantic</t>
  </si>
  <si>
    <t>Risk Management Services</t>
  </si>
  <si>
    <t>Fairfield</t>
  </si>
  <si>
    <t>Valley Shore Emergency Communications provides our PSAP services</t>
  </si>
  <si>
    <t>Animal Warden works in conjunction with Police/ Resident Trooper but is not a police officer</t>
  </si>
  <si>
    <t>most of the services (with the exception of public health nursing) are provided by our Municipal Health Department</t>
  </si>
  <si>
    <t>Sharon</t>
  </si>
  <si>
    <t>Our own Animal Control Officer</t>
  </si>
  <si>
    <t>Board of Education in their own budget</t>
  </si>
  <si>
    <t>Berlin</t>
  </si>
  <si>
    <t>Town Visiting Nurses Association, School Nurses</t>
  </si>
  <si>
    <t>BOE employee fringe benefits are budgeted in the BOE budget.</t>
  </si>
  <si>
    <t>Valley Shore Emergency Communications Inc. located in Westbrook, CT - 13 Towns participate and share annual costs.</t>
  </si>
  <si>
    <t>We have 3 part-time employees (1 ACO and 2 Assistants).  We have a Town funded animal shelter facility.</t>
  </si>
  <si>
    <t>We are part of the school district so only nursing services are provided by the VNA for Seniors at our Senior Center (we share VNA services and the facility with the Town of Lyme).</t>
  </si>
  <si>
    <t>We are part of the Ledge Light Health District</t>
  </si>
  <si>
    <t>There is a 501(c)(3) Fire Dept Organization that provided volunteer services for 3 fire houses in Town.  The Town budget provides approx. $200,000 to support these services.</t>
  </si>
  <si>
    <t>We are part of Regional School District #18 and have no BOE expenditures except for one line to make monthly payments.</t>
  </si>
  <si>
    <t>The non-certified staff of RSD#18 participate in the Town's Regular Defined Contribution Pension Plan.  This plan is administered by the Finance Office of the Town.</t>
  </si>
  <si>
    <t>Lebanon</t>
  </si>
  <si>
    <t>Employee fringe benefit costs for the Board of Education employees are budgeted on the Board of Education side of the budget.</t>
  </si>
  <si>
    <t>fuel contract</t>
  </si>
  <si>
    <t>The town and school share the same accounting system, ADS Pro Fund.</t>
  </si>
  <si>
    <t>Both the town and school share the same accounting system, ADS Pro Fund.</t>
  </si>
  <si>
    <t>Fire Chief, marshals and inspector are paid positions, otherwise services are provided by volunteers.</t>
  </si>
  <si>
    <t>Town Nurse</t>
  </si>
  <si>
    <t>We have an agreement with North Branford to share this ervice. Essentially we bill North Branford</t>
  </si>
  <si>
    <t>The proposed municipal TRB contribution was funded on the municipal side in FY 2018</t>
  </si>
  <si>
    <t>Sterling</t>
  </si>
  <si>
    <t>All BOE fringe benefit costs are within the BOE side of the budget.</t>
  </si>
  <si>
    <t>None.</t>
  </si>
  <si>
    <t>State Police provides police protection</t>
  </si>
  <si>
    <t>Health director is shared across more than one town</t>
  </si>
  <si>
    <t>Volunteer fire department</t>
  </si>
  <si>
    <t>Social Security employee share, FICA and Medicare, unemployment comp</t>
  </si>
  <si>
    <t>the BOE employees are budgeted on the School side.  The answers in question 12 relates to municipal town employees.  The question almost read as if was BOE only</t>
  </si>
  <si>
    <t xml:space="preserve">too early to tell whether BOE would also participate - change will be driven by changing accounting systems. </t>
  </si>
  <si>
    <t>Part - time ACO's</t>
  </si>
  <si>
    <t>Four town health district</t>
  </si>
  <si>
    <t>QV911 Dispatch</t>
  </si>
  <si>
    <t>NECCOG Animal Control Services</t>
  </si>
  <si>
    <t>Eastern Highland District</t>
  </si>
  <si>
    <t>Hampton Chaplin Ambulance Services</t>
  </si>
  <si>
    <t>This department has one full time and one part time inspector.  Health Director and Medical Director are consultants retained by the Town.</t>
  </si>
  <si>
    <t>Shared service with Westport</t>
  </si>
  <si>
    <t>New Canaan</t>
  </si>
  <si>
    <t>Southwest CMED is used for EMS</t>
  </si>
  <si>
    <t>Police is provided by State Police Department Troop D</t>
  </si>
  <si>
    <t>WE do not have an ambulance.  We use KB Ambulance</t>
  </si>
  <si>
    <t>We use a service provided by our Northeast Council of Governments-Northeast Animal Control</t>
  </si>
  <si>
    <t>Our regional district is Northeast District Department of Health</t>
  </si>
  <si>
    <t>Our fire department is a separate taxing district-Pomfret Fire District</t>
  </si>
  <si>
    <t>All provide in the Board of Education Budget</t>
  </si>
  <si>
    <t>Financial Program</t>
  </si>
  <si>
    <t>We just changed our financial accounting system and chart of accounts in 2016-2017</t>
  </si>
  <si>
    <t>City of Milford-Animal Control</t>
  </si>
  <si>
    <t>Orange Visiting Nurses as well as Health Dept</t>
  </si>
  <si>
    <t>Cornwall</t>
  </si>
  <si>
    <t>Milford</t>
  </si>
  <si>
    <t xml:space="preserve">One combined dispatch center within the Police Department.  Goal is to have all civilian  public safety dispatchers and each dispatcher would be trained to do all kinds of dispatch. </t>
  </si>
  <si>
    <t xml:space="preserve">Animal Control Division does the services and this division is overseen by the Police Department. Milford handles the town of Orange's animal control services as well via a shared service/cooperative agreement. </t>
  </si>
  <si>
    <t xml:space="preserve">pension plan contribution for non-teachers who are in City pension plan, employer share of FICA for non-teachers, retiree under age 65 health insurance. </t>
  </si>
  <si>
    <t xml:space="preserve">no sharing COA with BOE.  We are not implementing the State UCOA. </t>
  </si>
  <si>
    <t>Coventry</t>
  </si>
  <si>
    <t xml:space="preserve">Eastern Highlands Health District </t>
  </si>
  <si>
    <t>Board of Education fringe benefits are not budgeted on the municipal side of the budget.</t>
  </si>
  <si>
    <t>None of the above</t>
  </si>
  <si>
    <t>Quinebaug Valley Emergency Communications, Inc.</t>
  </si>
  <si>
    <t>Animal Control outsourced to NECCOG</t>
  </si>
  <si>
    <t>Member of Uncas Health District</t>
  </si>
  <si>
    <t xml:space="preserve">Currently Dispatch Police and Fire separately along with dispatching for New Canaan Fire.  We are in the process of joining with Fairfield to combine dispatch center which will be located at Sacred Heart University in the old GE Corporate Headquarters. </t>
  </si>
  <si>
    <t>The Health District is a joint district Serving Westport and Weston.</t>
  </si>
  <si>
    <t>We pick up the full benefit cost and salaries of school crossing guards.</t>
  </si>
  <si>
    <t>For consolidation and cost savings we are looking at a joint system with UCOA.</t>
  </si>
  <si>
    <t>Windsor Locks</t>
  </si>
  <si>
    <t>pay North Central Connecticut Emergency Medical Services Council for EMD (Emergency Medical Dispatch) assessment annually</t>
  </si>
  <si>
    <t>2 part time ACO officers, 19.5 hrs/wk (civilian)</t>
  </si>
  <si>
    <t>North Central District Health Department</t>
  </si>
  <si>
    <t>all are budgeted for in BoE budget.</t>
  </si>
  <si>
    <t>State developed UCOA will be utilized.  We have left room in the segments to add BoE at a future date.  The current conversion would not align BoE and Town COA.</t>
  </si>
  <si>
    <t>East Haddam</t>
  </si>
  <si>
    <t>Valley Shore</t>
  </si>
  <si>
    <t xml:space="preserve">Facilities  </t>
  </si>
  <si>
    <t>We provide emergency dispatch services for the Town of Burlington in addition to our public safety departments.</t>
  </si>
  <si>
    <t>The Town budget pays the defined benefit contribution for the non certified school employees.</t>
  </si>
  <si>
    <t>Andover</t>
  </si>
  <si>
    <t>Tolland County Dispatch provides this service.</t>
  </si>
  <si>
    <t>Andover has an Animal Control employee.</t>
  </si>
  <si>
    <t xml:space="preserve">Public health services are provided by Eastern Highlands Health District. </t>
  </si>
  <si>
    <t>Rocky Hill uses the Town's animal shelter.</t>
  </si>
  <si>
    <t>Central Connecticut Health District</t>
  </si>
  <si>
    <t>No such costs are budgeted in the manner described.</t>
  </si>
  <si>
    <t>We do not have a police Department but do have a Volunteer Fire Department</t>
  </si>
  <si>
    <t>NORTHEASTERN CT ANIMAL CONTROL</t>
  </si>
  <si>
    <t>Board of Education does all their own fringe benefits</t>
  </si>
  <si>
    <t>Lyme</t>
  </si>
  <si>
    <t>regional board of ed operates seperately</t>
  </si>
  <si>
    <t>ALL BOE EMPLOYEES ARE COVERED WITHIN THE BOE BUDGET</t>
  </si>
  <si>
    <t>Budgeted on BOE side of the Budget</t>
  </si>
  <si>
    <t>Not combined or shared</t>
  </si>
  <si>
    <t>Manchester</t>
  </si>
  <si>
    <t>Separate 8th District Fire Department for 1/2 the town.</t>
  </si>
  <si>
    <t>Town fire department fully paid- special services district with separate mill rate  8th District combination of paid and volunteer- separate taxing district, collects own taxes</t>
  </si>
  <si>
    <t>We share a purchasing department, and facilities project management</t>
  </si>
  <si>
    <t>Currently use Munis (Tyler Technologies) for both Town and BOE. It seems that the State UCOA follows the Munis model, aside from funds using 4 digits instead of 5. The basic numbering system is the same with assets beginning with 1, liabilities with 2, etc.</t>
  </si>
  <si>
    <t>Darien</t>
  </si>
  <si>
    <t>During the daytime, dispatch for police is provided by Civilian Dispatchers, in the evenings and overnight, it is done by sworn police personnel.  Dispatch for fire and ambulance is handled by C-Med.</t>
  </si>
  <si>
    <t>We are planning to move to a full-time civilian dispatch model, at which time dispatch for fire and police (not ambulance) will be provide in house by the civilian dispatchers.</t>
  </si>
  <si>
    <t>The Animal Control Officer is supervised by the Police Chief, but is not a sworn police officer.</t>
  </si>
  <si>
    <t>We do not operate a pound or animal shelter.</t>
  </si>
  <si>
    <t>Avon</t>
  </si>
  <si>
    <t>Tolland County Dispatch</t>
  </si>
  <si>
    <t>Town provides outside property maintenance for lawn and plowing services</t>
  </si>
  <si>
    <t>We have an agreement with East Granby to cover their animal control services.</t>
  </si>
  <si>
    <t>The Public Works Department works on the BOE buildings and grounds.</t>
  </si>
  <si>
    <t>Our dispatch supports EMS and ALS services provided by our Fire Department as well as all Police calls for service</t>
  </si>
  <si>
    <t>Contract with the Town of Farmington for emergency dispatch.</t>
  </si>
  <si>
    <t>Two part time Animal Control Officers.  One for weekdays and another for weekends.</t>
  </si>
  <si>
    <t>Bristol-Burlington Health District.</t>
  </si>
  <si>
    <t>Burlington Volunteer Fire Department</t>
  </si>
  <si>
    <t>We are in the Regional School District #10.</t>
  </si>
  <si>
    <t>Northwest Public Safety</t>
  </si>
  <si>
    <t>None Education provided by Region 15 School District</t>
  </si>
  <si>
    <t>Putnam Ambulance is an outside agency</t>
  </si>
  <si>
    <t>Shared through NECOG</t>
  </si>
  <si>
    <t>N E District Dept. of Health</t>
  </si>
  <si>
    <t>The new accounting system is not shared with the Board of Education however they have the same system. We did convert the the uniform chart of accounts for the State of Connecticut.</t>
  </si>
  <si>
    <t>We have our Local Police, plus a resident Trooper.  Our Fire Department is Volunteer.  We have a Not for Profit Ambulance Association with some paid staff.</t>
  </si>
  <si>
    <t>We are part of the North Central Health District and we pay them for their services.  They have a staff member located in our Town Hall.</t>
  </si>
  <si>
    <t xml:space="preserve">Would like to see a system shared with the Board of Education.  </t>
  </si>
  <si>
    <t>Killingworth</t>
  </si>
  <si>
    <t xml:space="preserve">We have an agreement with Valley Shore Emergency Communications.Inc </t>
  </si>
  <si>
    <t>Thompson</t>
  </si>
  <si>
    <t>Plymouth</t>
  </si>
  <si>
    <t>Bethany</t>
  </si>
  <si>
    <t>Clinton</t>
  </si>
  <si>
    <t>Hartland</t>
  </si>
  <si>
    <t>Vernon</t>
  </si>
  <si>
    <t>Groton</t>
  </si>
  <si>
    <t>Bridgewater</t>
  </si>
  <si>
    <t>Lisbon</t>
  </si>
  <si>
    <t>Canton</t>
  </si>
  <si>
    <t>Easton</t>
  </si>
  <si>
    <t>Washington</t>
  </si>
  <si>
    <t>Ellington</t>
  </si>
  <si>
    <t>Tolland</t>
  </si>
  <si>
    <t>Woodstock</t>
  </si>
  <si>
    <t>Seymour</t>
  </si>
  <si>
    <t>Newington</t>
  </si>
  <si>
    <t>Union</t>
  </si>
  <si>
    <t>Wilton</t>
  </si>
  <si>
    <t>Mansfield</t>
  </si>
  <si>
    <t>Prospect</t>
  </si>
  <si>
    <t>Trumbull</t>
  </si>
  <si>
    <t>Chester</t>
  </si>
  <si>
    <t>Winchester</t>
  </si>
  <si>
    <t>Ridgefield</t>
  </si>
  <si>
    <t>Glastonbury</t>
  </si>
  <si>
    <t>Barkhamsted</t>
  </si>
  <si>
    <t>Franklin</t>
  </si>
  <si>
    <t>Windsor</t>
  </si>
  <si>
    <t>Essex</t>
  </si>
  <si>
    <t>Cheshire</t>
  </si>
  <si>
    <t>Chaplin</t>
  </si>
  <si>
    <t>Greenwich</t>
  </si>
  <si>
    <t>Pomfret</t>
  </si>
  <si>
    <t>Harwinton</t>
  </si>
  <si>
    <t>Orange</t>
  </si>
  <si>
    <t>Griswold</t>
  </si>
  <si>
    <t>Westport</t>
  </si>
  <si>
    <t>Farmington</t>
  </si>
  <si>
    <t>Wethersfield</t>
  </si>
  <si>
    <t>Salem</t>
  </si>
  <si>
    <t>Canterbury</t>
  </si>
  <si>
    <t>Suffield</t>
  </si>
  <si>
    <t>Burlington</t>
  </si>
  <si>
    <t>Putnam</t>
  </si>
  <si>
    <t>Norwich</t>
  </si>
  <si>
    <t>New Milford</t>
  </si>
  <si>
    <t>Shelton</t>
  </si>
  <si>
    <t>Old Saybrook</t>
  </si>
  <si>
    <t>East Granby</t>
  </si>
  <si>
    <t>West Hartford</t>
  </si>
  <si>
    <t>Stamford</t>
  </si>
  <si>
    <t>North Branford</t>
  </si>
  <si>
    <t>Waterbury</t>
  </si>
  <si>
    <t>East Hampton</t>
  </si>
  <si>
    <t>Old Lyme</t>
  </si>
  <si>
    <t>Beacon Falls</t>
  </si>
  <si>
    <t>South Windsor</t>
  </si>
  <si>
    <t>East Hartford</t>
  </si>
  <si>
    <t>Meriden</t>
  </si>
  <si>
    <t>Stafford</t>
  </si>
  <si>
    <t>X</t>
  </si>
  <si>
    <t>Police Department</t>
  </si>
  <si>
    <t>A municipal department other than police</t>
  </si>
  <si>
    <t>Shared service/cooperative agreement with other municipality or municipalities</t>
  </si>
  <si>
    <t>Service not provided</t>
  </si>
  <si>
    <t>Description for column (E) and/or (F)</t>
  </si>
  <si>
    <t>Fire Department</t>
  </si>
  <si>
    <t>A municipal department other than police or fire</t>
  </si>
  <si>
    <t>Additional comments</t>
  </si>
  <si>
    <t>Municipal Health Department</t>
  </si>
  <si>
    <t>Active employee health insurance</t>
  </si>
  <si>
    <t>Retiree health insurance</t>
  </si>
  <si>
    <t>Information Technology</t>
  </si>
  <si>
    <t>Payroll</t>
  </si>
  <si>
    <t>Finance/ Business Office</t>
  </si>
  <si>
    <t>Human Resources/ Personnel</t>
  </si>
  <si>
    <t>Change anticipated within 1 year</t>
  </si>
  <si>
    <t>Currently undergoing change</t>
  </si>
  <si>
    <t>Recently completed change</t>
  </si>
  <si>
    <t>Change anticipated in 1 to 3 years</t>
  </si>
  <si>
    <t>Change anticipated in 3 to 5 years</t>
  </si>
  <si>
    <t>New London</t>
  </si>
  <si>
    <t>New Britain</t>
  </si>
  <si>
    <t>No change next 5 years</t>
  </si>
  <si>
    <t>Change in 3-5 years</t>
  </si>
  <si>
    <t>Change within a year</t>
  </si>
  <si>
    <t>Change now occurring</t>
  </si>
  <si>
    <t>Chenge recently completed</t>
  </si>
  <si>
    <t>Accounting System/Chart of Accounts</t>
  </si>
  <si>
    <t>Survey Question:</t>
  </si>
  <si>
    <t>Enter Name of Municipality Here&gt;&gt;</t>
  </si>
  <si>
    <t>Comments on Sharing New Accounting System/COA with Bd. of Ed / Implementation of Municipal UCOA</t>
  </si>
  <si>
    <t>Change in 1-3 years</t>
  </si>
  <si>
    <t>Additional Comments</t>
  </si>
  <si>
    <t>Combined Functions - Municipality and Board of Education</t>
  </si>
  <si>
    <t>Are any of the following identified functions combined or shared between the municipality and its board of education? (check all that apply)</t>
  </si>
  <si>
    <t>Finance/Business Office</t>
  </si>
  <si>
    <t>Human Resources/Personnel</t>
  </si>
  <si>
    <t>Other</t>
  </si>
  <si>
    <t>Other Description</t>
  </si>
  <si>
    <t xml:space="preserve">Other </t>
  </si>
  <si>
    <t>Describe for Other:</t>
  </si>
  <si>
    <t>Bridgeport</t>
  </si>
  <si>
    <t>Employee Benefits</t>
  </si>
  <si>
    <t>Employer payments for DB or DC pension plans</t>
  </si>
  <si>
    <t>If employee fringe benefit costs for Bd. of Education employees are budgeted on the municipal side of the budget, check all such fringe benefit costs budgeted in such a manner.</t>
  </si>
  <si>
    <t>(A)</t>
  </si>
  <si>
    <t>(B)</t>
  </si>
  <si>
    <t>(C)</t>
  </si>
  <si>
    <t>(D)</t>
  </si>
  <si>
    <t>(E)</t>
  </si>
  <si>
    <t>(F)</t>
  </si>
  <si>
    <t>Retiree Health Insurance</t>
  </si>
  <si>
    <t>Employer Payments for Defined Benefit (DB) or Defined Contribution (DC) pension plans</t>
  </si>
  <si>
    <t>Describe for Other</t>
  </si>
  <si>
    <t>Additional comments on employee benefits in your municipality</t>
  </si>
  <si>
    <t>No change anticipated in next 5 years</t>
  </si>
  <si>
    <t>If change is anticipated within the next 5 years or was recently completed, indicate whether the new accounting system/COA will be shared with the Board of Education or other entities and whether the uniform chart of accounts developed by the State of Connecticut will be implemented</t>
  </si>
  <si>
    <t>Additional comments on financial accounting system/chart of accounts in your municipality</t>
  </si>
  <si>
    <t>Does the municipality anticipate a change to its accounting system or chart of accounts in the next 5 years?</t>
  </si>
  <si>
    <t>Fire services in your municipality are provided by:</t>
  </si>
  <si>
    <t>Combination of paid &amp; volunteer fire department(s)</t>
  </si>
  <si>
    <t>Other and/or Other Combinations</t>
  </si>
  <si>
    <t>Description of Other and/or Other Combinations</t>
  </si>
  <si>
    <t>Additional Comments on Fire Services</t>
  </si>
  <si>
    <t>Describe for Other and/or Other Combinations</t>
  </si>
  <si>
    <t>Other/other combinations</t>
  </si>
  <si>
    <t>Enter Name of Municipality Here&gt;&gt;&gt;&gt;&gt;&gt;&gt;&gt;</t>
  </si>
  <si>
    <t>FIRE SERVICES</t>
  </si>
  <si>
    <t>Separate fire district(s) - External Reporting*</t>
  </si>
  <si>
    <r>
      <t xml:space="preserve">* </t>
    </r>
    <r>
      <rPr>
        <u/>
        <sz val="11"/>
        <color theme="1"/>
        <rFont val="Calibri"/>
        <family val="2"/>
        <scheme val="minor"/>
      </rPr>
      <t>Separate Fire District with External Reporting</t>
    </r>
    <r>
      <rPr>
        <sz val="11"/>
        <color theme="1"/>
        <rFont val="Calibri"/>
        <family val="2"/>
        <scheme val="minor"/>
      </rPr>
      <t>: If the Fire District is reported as a discrete component unit in the municipality's annual audit report or if the financial activities of the fire district are not presented in the municipality's financial statements, it would be considered a separate fire district with external reporting.</t>
    </r>
  </si>
  <si>
    <t>Enter Name of Municipality Here&gt;&gt;&gt;&gt;&gt;&gt;&gt;&gt;&gt;</t>
  </si>
  <si>
    <t>Public Health Services</t>
  </si>
  <si>
    <t>Public health services in your municipality are provided by:</t>
  </si>
  <si>
    <t>More than one municipal department</t>
  </si>
  <si>
    <t>Describe Public Health Services Arrangement for (C), (D) and/or (E)</t>
  </si>
  <si>
    <t>Emergency Dispatch</t>
  </si>
  <si>
    <t>Emergency dispatch for police, fire and ambulance in your municipality is provided by: (check all that apply)</t>
  </si>
  <si>
    <t>Police Dept.</t>
  </si>
  <si>
    <t>Fire Dept.</t>
  </si>
  <si>
    <t>Municipal Dept. other than Police or Fire</t>
  </si>
  <si>
    <t>Shared  service/Cooperative agreement with other municipality</t>
  </si>
  <si>
    <t>Outside Entity</t>
  </si>
  <si>
    <t>Describe if Outside Entity or Other is Indicated</t>
  </si>
  <si>
    <t>Animal Control/Animal Warden</t>
  </si>
  <si>
    <t>Animal control/animal warden services in your municipality are provided by: (check all that apply)</t>
  </si>
  <si>
    <t>Outside entity</t>
  </si>
  <si>
    <t>Municipal Department other than police</t>
  </si>
  <si>
    <t>Shared service/cooperative agreement with other municipality/municipalities</t>
  </si>
  <si>
    <t>Description for Outside Entity and/or Other</t>
  </si>
  <si>
    <t>Open-Ended Comments</t>
  </si>
  <si>
    <t xml:space="preserve">Salisbury </t>
  </si>
  <si>
    <t>Portland</t>
  </si>
  <si>
    <t>Stratford</t>
  </si>
  <si>
    <t xml:space="preserve">Litchfield </t>
  </si>
  <si>
    <t>Middlebury</t>
  </si>
  <si>
    <t>Enter Name of Municipality Here&gt;&gt;&gt;&gt;</t>
  </si>
  <si>
    <t>Ansonia</t>
  </si>
  <si>
    <t>Bethel</t>
  </si>
  <si>
    <t>Bolton</t>
  </si>
  <si>
    <t>Brookfield</t>
  </si>
  <si>
    <t>Canaan</t>
  </si>
  <si>
    <t>Danbury</t>
  </si>
  <si>
    <t>Deep River</t>
  </si>
  <si>
    <t>Derby</t>
  </si>
  <si>
    <t>East Haven</t>
  </si>
  <si>
    <t>East Lyme</t>
  </si>
  <si>
    <t>East Windsor</t>
  </si>
  <si>
    <t>Enfield</t>
  </si>
  <si>
    <t>Granby</t>
  </si>
  <si>
    <t>Hebron</t>
  </si>
  <si>
    <t>Killingly</t>
  </si>
  <si>
    <t>Madison</t>
  </si>
  <si>
    <t>Marlbrorough</t>
  </si>
  <si>
    <t>Middletown</t>
  </si>
  <si>
    <t>Naugatuck</t>
  </si>
  <si>
    <t>New Fairfield</t>
  </si>
  <si>
    <t>New Hartford</t>
  </si>
  <si>
    <t>New Haven</t>
  </si>
  <si>
    <t>Norfolk</t>
  </si>
  <si>
    <t>North Canaan</t>
  </si>
  <si>
    <t>North Haven</t>
  </si>
  <si>
    <t>Norwalk</t>
  </si>
  <si>
    <t>Plainfield</t>
  </si>
  <si>
    <t>Preston</t>
  </si>
  <si>
    <t>Redding</t>
  </si>
  <si>
    <t>Roxbury</t>
  </si>
  <si>
    <t>Scotland</t>
  </si>
  <si>
    <t>Southbury</t>
  </si>
  <si>
    <t>Stonington</t>
  </si>
  <si>
    <t>Thomaston</t>
  </si>
  <si>
    <t>Voluntown</t>
  </si>
  <si>
    <t>Wallingford</t>
  </si>
  <si>
    <t>Warren</t>
  </si>
  <si>
    <t>Waterford</t>
  </si>
  <si>
    <t>Watertown</t>
  </si>
  <si>
    <t>West Haven</t>
  </si>
  <si>
    <t>Westbrook</t>
  </si>
  <si>
    <t>Willington</t>
  </si>
  <si>
    <t>Windham</t>
  </si>
  <si>
    <t>N</t>
  </si>
  <si>
    <t>Survey Response Code</t>
  </si>
  <si>
    <t>Response Label</t>
  </si>
  <si>
    <r>
      <t xml:space="preserve">Municipality </t>
    </r>
    <r>
      <rPr>
        <sz val="11"/>
        <color rgb="FFFF0000"/>
        <rFont val="Arial"/>
        <family val="2"/>
      </rPr>
      <t>(Red denotes No Response)</t>
    </r>
  </si>
  <si>
    <r>
      <t xml:space="preserve">Municipality </t>
    </r>
    <r>
      <rPr>
        <sz val="11"/>
        <color rgb="FFFF0000"/>
        <rFont val="Calibri"/>
        <family val="2"/>
      </rPr>
      <t>(Red denotes No Response)</t>
    </r>
  </si>
  <si>
    <t>Per review of 6/30/17 Norwich Audit Report:  In addition to the volunteer fire departments in the Town, there is a fire district with paid firefighters but the district is reported as part of the Town in a special revenue fund and the taxes collected associated with the fire district is reported in the Norwich audit report.</t>
  </si>
  <si>
    <t>Per review of 6/30/17 Ashford audit report:  The  Town  contracts  for  fire  protection  and  emergency  ambulance  services  from  the  Ashford  Volunteer  Fire  Department,  Inc. </t>
  </si>
  <si>
    <t>Shared service / cooperative agreement with at least one other municipality or borough</t>
  </si>
  <si>
    <t>OPM Notes</t>
  </si>
  <si>
    <t>Regional Public Safety Answering Point - Tolland County Dispatch</t>
  </si>
  <si>
    <t>Regional Public Safety Answering Point - Litchfield County Dispatch</t>
  </si>
  <si>
    <t>Regional Public Safety Answering Point - Northwest CT ECC</t>
  </si>
  <si>
    <t>Regional Public Safety Answering Point - Quinebaug Valley ECC</t>
  </si>
  <si>
    <t>Regional Public Safety Answering Point - Valley Shore ECC</t>
  </si>
  <si>
    <t>Regional Public Safety Answering Point - Willimantic Switchboard ECC</t>
  </si>
  <si>
    <t>Regional Public Safety Answering Point - Groton ECC</t>
  </si>
  <si>
    <t>Multi-Town Public Safety Answering Point -Ledyard/Preston</t>
  </si>
  <si>
    <t>Multi-Town Public Safety Answering Point - Farmington/Burlington</t>
  </si>
  <si>
    <t>Multi-Town Public Safety Answering Point - Glastonbury/East Hampton</t>
  </si>
  <si>
    <t>Multi-Town Public Safety Answering Point - Granby/East Granby</t>
  </si>
  <si>
    <t>Multi-Town Public Safety Answering Point - Middletown/Portland</t>
  </si>
  <si>
    <t>Multi-Town Public Safety Answering Point - Milford/Borough of Woodmont</t>
  </si>
  <si>
    <t>Multi-Town Public Safety Answering Point - Newtown/Borough of Newtown</t>
  </si>
  <si>
    <t>Multi-Town Public Safety Answering Point - Old Saybrook/Borough of Fenwick</t>
  </si>
  <si>
    <t>Regional Health District/Department</t>
  </si>
  <si>
    <t>Participates in a Multi-Town Health District</t>
  </si>
  <si>
    <t>Outside entity other than regional health district/department</t>
  </si>
  <si>
    <t>Dispatchers are Town Employees</t>
  </si>
  <si>
    <t>We have a collaborative relationship with an adjoining Town for partial services in exchange for use of Facility</t>
  </si>
  <si>
    <t>Town provides a budget for facility, equipment, etc. plus a stipend to volunteers</t>
  </si>
  <si>
    <t>Northwest Public Safety dispatches Ambulance and Fire</t>
  </si>
  <si>
    <t xml:space="preserve">The DB pension and Workers Comp are paid by the City with a partial contribution to these programs from the BOE. </t>
  </si>
  <si>
    <t xml:space="preserve">DNA </t>
  </si>
  <si>
    <t xml:space="preserve">Since July 2014, the City of Danbury outsourced Dispatch Services for all Police, Fire, and EMS Services. The multiyear contract was awarded to the vendor through the RFP process. </t>
  </si>
  <si>
    <t xml:space="preserve">School Based Health Centers support was outsourced three years ago. The City of Danbury has agency formal and informal agreements with several local non-profit organizations to administer certain public health grant programs. </t>
  </si>
  <si>
    <t xml:space="preserve">The primary support for fire services is provided by the paid fire department with additional strategic support provided by 13 volunteer non-profit fire companies. The City's annual budget does include an appropriation to the Volunteer Firemen Council representing the 13 volunteer Fire companies. The funding is primarily for operational support and insurance. </t>
  </si>
  <si>
    <t>Pension contributions into the City's DB for non-certified BOE eligible employees are included within the municipal side of the City's Budget not the BOE's side.</t>
  </si>
  <si>
    <t xml:space="preserve">These functions are not combined nor shared for the municipality and the BOE. However, the municipality and the BOE do participate together in the bidding process for Insurances (health, workers compensation, LAP) heating &amp; motor fuel, oil, propane and electricity. </t>
  </si>
  <si>
    <t xml:space="preserve">If change is anticipated within the next 5 years or was recently completed, indicate whether the new accounting system/COA will be shared with the Board of Education or other entities and whether the uniform chart of accounts developed by the State of Connecticut will be implemented::  
Yes - the next implementation with include the UCOA. 
</t>
  </si>
  <si>
    <t>The BOE will also be replacing their financial accounting system and implement UCOA. The plan is to interface the necessary information with the City's financial &amp; reporting systems.</t>
  </si>
  <si>
    <t xml:space="preserve">Litchfield County Dispatch </t>
  </si>
  <si>
    <t xml:space="preserve">Valley Shore Emergency Communication, Inc. </t>
  </si>
  <si>
    <t>Westbrook has a part-time Animal Control Officer and we share a facility with Clinton</t>
  </si>
  <si>
    <t>We have a full time Health Department staff and a Visiting Nurses program in Westbrook</t>
  </si>
  <si>
    <t>Emergency Reporting System is funded by the City of West Haven 55%, City of West Haven Fire Department Allingtown 15%, First Taxation Fire Department (Independent District) 15%, West Shore Fire Department (Independent District) 15%</t>
  </si>
  <si>
    <t>Animal Control is a separate department, but is part of the West Haven Police Department.</t>
  </si>
  <si>
    <t xml:space="preserve">City of West Haven Fire Department Allingtown is under the City of West Haven and services the Allingtown district. First Taxation Fire District is a Separate Fire District independent of the City and services the first taxation fire district. West Shore Fire Department is a Separate Fire District independent of the City and services the West Shore fire district. </t>
  </si>
  <si>
    <t>Grounds outside of school buildings are maintianed by Parks and Rec Department</t>
  </si>
  <si>
    <t>moved to UCOA last year for both Town and BOE. Moved BOE to Town Accounting system</t>
  </si>
  <si>
    <t>LCD - Litchfield County Dispatch</t>
  </si>
  <si>
    <t>Warren Volunteer Fire Company</t>
  </si>
  <si>
    <t>Regional School District - Each Town on the Region budgets for the school budget which is voted on by each of the Towns residents. School budgets include teachers benefits.</t>
  </si>
  <si>
    <t>None of the above - Regional School District has their own offices</t>
  </si>
  <si>
    <t>Fully paid fire department(s)</t>
  </si>
  <si>
    <t>Volunteer fire department(s)</t>
  </si>
  <si>
    <t>Combination of paid and  volunteer fire department(s)</t>
  </si>
  <si>
    <t>Separate Fire District(s) — External Reporting</t>
  </si>
  <si>
    <t>Municipal health department</t>
  </si>
  <si>
    <t>Regional health department</t>
  </si>
  <si>
    <t>Outside entity other than a regional health department</t>
  </si>
  <si>
    <t>Description of Public Health Services Arrangement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</si>
</sst>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1"/>
      <name val="Calibri"/>
      <family val="2"/>
      <scheme val="minor"/>
    </font>
    <font>
      <sz val="11"/>
      <color rgb="FF333333"/>
      <name val="Arial"/>
      <family val="2"/>
    </font>
    <font>
      <sz val="11"/>
      <color rgb="FFFF0000"/>
      <name val="Calibri"/>
      <family val="2"/>
      <scheme val="minor"/>
    </font>
    <font>
      <u/>
      <sz val="11"/>
      <color theme="1"/>
      <name val="Calibri"/>
      <family val="2"/>
      <scheme val="minor"/>
    </font>
    <font>
      <b/>
      <u/>
      <sz val="11"/>
      <color theme="1"/>
      <name val="Calibri"/>
      <family val="2"/>
      <scheme val="minor"/>
    </font>
    <font>
      <b/>
      <sz val="11"/>
      <color theme="1"/>
      <name val="Calibri"/>
      <family val="2"/>
    </font>
    <font>
      <sz val="11"/>
      <color theme="1"/>
      <name val="Calibri"/>
      <family val="2"/>
    </font>
    <font>
      <sz val="11"/>
      <color rgb="FFFF0000"/>
      <name val="Calibri"/>
      <family val="2"/>
    </font>
    <font>
      <b/>
      <u/>
      <sz val="11"/>
      <color theme="1"/>
      <name val="Calibri"/>
      <family val="2"/>
    </font>
    <font>
      <sz val="11"/>
      <color rgb="FF333333"/>
      <name val="Calibri"/>
      <family val="2"/>
    </font>
    <font>
      <sz val="11"/>
      <name val="Calibri"/>
      <family val="2"/>
      <scheme val="minor"/>
    </font>
    <font>
      <sz val="11"/>
      <name val="Calibri"/>
      <family val="2"/>
    </font>
    <font>
      <sz val="11"/>
      <color rgb="FFFF0000"/>
      <name val="Arial"/>
      <family val="2"/>
    </font>
    <font>
      <sz val="11"/>
      <color rgb="FF333E48"/>
      <name val="Arial"/>
      <family val="2"/>
    </font>
    <font>
      <sz val="10"/>
      <color theme="1"/>
      <name val="Calibri"/>
      <family val="2"/>
      <scheme val="minor"/>
    </font>
    <font>
      <sz val="10"/>
      <color theme="1"/>
      <name val="Calibri"/>
      <family val="2"/>
    </font>
    <font>
      <sz val="10"/>
      <color rgb="FF333333"/>
      <name val="Calibri"/>
      <family val="2"/>
    </font>
    <font>
      <sz val="9"/>
      <color theme="1"/>
      <name val="Calibri"/>
      <family val="2"/>
      <scheme val="minor"/>
    </font>
  </fonts>
  <fills count="12">
    <fill>
      <patternFill patternType="none"/>
    </fill>
    <fill>
      <patternFill patternType="gray125"/>
    </fill>
    <fill>
      <patternFill patternType="solid">
        <fgColor rgb="FFEAEAE8"/>
        <bgColor rgb="FFEAEAE8"/>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4.9989318521683403E-2"/>
        <bgColor theme="0"/>
      </patternFill>
    </fill>
    <fill>
      <patternFill patternType="solid">
        <fgColor theme="0" tint="-4.9989318521683403E-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3" tint="0.79998168889431442"/>
        <bgColor indexed="64"/>
      </patternFill>
    </fill>
  </fills>
  <borders count="10">
    <border>
      <left/>
      <right/>
      <top/>
      <bottom/>
      <diagonal/>
    </border>
    <border>
      <left style="thin">
        <color rgb="FFA6A6A6"/>
      </left>
      <right style="thin">
        <color rgb="FFA6A6A6"/>
      </right>
      <top style="thin">
        <color rgb="FFA6A6A6"/>
      </top>
      <bottom style="thin">
        <color rgb="FFA6A6A6"/>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dashed">
        <color auto="1"/>
      </left>
      <right style="dashed">
        <color auto="1"/>
      </right>
      <top style="dashed">
        <color auto="1"/>
      </top>
      <bottom style="dashed">
        <color auto="1"/>
      </bottom>
      <diagonal/>
    </border>
    <border>
      <left style="thin">
        <color rgb="FFA6A6A6"/>
      </left>
      <right style="thin">
        <color rgb="FFA6A6A6"/>
      </right>
      <top/>
      <bottom style="thin">
        <color rgb="FFA6A6A6"/>
      </bottom>
      <diagonal/>
    </border>
    <border>
      <left/>
      <right/>
      <top/>
      <bottom style="dashed">
        <color auto="1"/>
      </bottom>
      <diagonal/>
    </border>
    <border>
      <left style="thin">
        <color auto="1"/>
      </left>
      <right/>
      <top/>
      <bottom style="thin">
        <color auto="1"/>
      </bottom>
      <diagonal/>
    </border>
  </borders>
  <cellStyleXfs count="1">
    <xf numFmtId="0" fontId="0" fillId="0" borderId="0"/>
  </cellStyleXfs>
  <cellXfs count="160">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center"/>
    </xf>
    <xf numFmtId="0" fontId="0" fillId="0" borderId="0" xfId="0" applyAlignment="1">
      <alignment horizontal="center" wrapText="1"/>
    </xf>
    <xf numFmtId="0" fontId="0" fillId="0" borderId="0" xfId="0" applyAlignment="1">
      <alignment vertical="top" wrapText="1"/>
    </xf>
    <xf numFmtId="0" fontId="3" fillId="0" borderId="0" xfId="0" applyFont="1"/>
    <xf numFmtId="0" fontId="0" fillId="0" borderId="0" xfId="0" applyFill="1"/>
    <xf numFmtId="0" fontId="0" fillId="0" borderId="0" xfId="0" applyFill="1" applyAlignment="1">
      <alignment vertical="top"/>
    </xf>
    <xf numFmtId="0" fontId="0" fillId="0" borderId="0" xfId="0" applyFill="1" applyAlignment="1">
      <alignment horizontal="center" wrapText="1"/>
    </xf>
    <xf numFmtId="0" fontId="0" fillId="0" borderId="0" xfId="0" applyFill="1" applyAlignment="1">
      <alignment wrapText="1"/>
    </xf>
    <xf numFmtId="0" fontId="0" fillId="0" borderId="0" xfId="0" applyFill="1" applyAlignment="1">
      <alignment vertical="top" wrapText="1"/>
    </xf>
    <xf numFmtId="0" fontId="5" fillId="4" borderId="0" xfId="0" applyFont="1" applyFill="1" applyBorder="1" applyAlignment="1">
      <alignment wrapText="1"/>
    </xf>
    <xf numFmtId="0" fontId="0" fillId="4" borderId="0" xfId="0" applyFill="1" applyBorder="1" applyAlignment="1">
      <alignment horizontal="center" wrapText="1"/>
    </xf>
    <xf numFmtId="0" fontId="0" fillId="4" borderId="0" xfId="0" applyFill="1" applyAlignment="1">
      <alignment wrapText="1"/>
    </xf>
    <xf numFmtId="0" fontId="0" fillId="4" borderId="0" xfId="0" applyFill="1" applyAlignment="1">
      <alignment vertical="top" wrapText="1"/>
    </xf>
    <xf numFmtId="164" fontId="0" fillId="0" borderId="2" xfId="0" applyNumberFormat="1" applyBorder="1" applyAlignment="1">
      <alignment horizontal="center" wrapText="1"/>
    </xf>
    <xf numFmtId="0" fontId="0" fillId="4" borderId="0" xfId="0" applyFill="1" applyBorder="1" applyAlignment="1">
      <alignment wrapText="1"/>
    </xf>
    <xf numFmtId="0" fontId="2"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4" borderId="0" xfId="0" applyFill="1" applyAlignment="1">
      <alignment horizontal="center" wrapText="1"/>
    </xf>
    <xf numFmtId="0" fontId="0" fillId="4" borderId="0" xfId="0" applyFill="1" applyAlignment="1">
      <alignment vertical="top"/>
    </xf>
    <xf numFmtId="164" fontId="0" fillId="4" borderId="2" xfId="0" applyNumberFormat="1" applyFill="1" applyBorder="1" applyAlignment="1">
      <alignment horizontal="center" wrapText="1"/>
    </xf>
    <xf numFmtId="0" fontId="0" fillId="5" borderId="0" xfId="0" applyFill="1" applyBorder="1" applyAlignment="1">
      <alignment wrapText="1"/>
    </xf>
    <xf numFmtId="0" fontId="0" fillId="0" borderId="0" xfId="0" applyFont="1" applyAlignment="1">
      <alignment horizontal="center" vertical="center"/>
    </xf>
    <xf numFmtId="0" fontId="0" fillId="0" borderId="0" xfId="0" applyAlignment="1">
      <alignment wrapText="1"/>
    </xf>
    <xf numFmtId="0" fontId="0" fillId="3" borderId="0" xfId="0" applyFill="1" applyAlignment="1">
      <alignment horizontal="center" wrapText="1"/>
    </xf>
    <xf numFmtId="0" fontId="1" fillId="4" borderId="0" xfId="0" applyFont="1" applyFill="1" applyAlignment="1">
      <alignment vertical="top" wrapText="1"/>
    </xf>
    <xf numFmtId="0" fontId="5" fillId="4" borderId="0" xfId="0" applyFont="1" applyFill="1" applyAlignment="1">
      <alignment vertical="top" wrapText="1"/>
    </xf>
    <xf numFmtId="164" fontId="0" fillId="0" borderId="0" xfId="0" applyNumberFormat="1" applyAlignment="1">
      <alignment horizontal="left" wrapText="1" indent="2"/>
    </xf>
    <xf numFmtId="0" fontId="0" fillId="3" borderId="5" xfId="0" applyFill="1" applyBorder="1" applyAlignment="1" applyProtection="1">
      <alignment horizontal="center" wrapText="1"/>
      <protection locked="0"/>
    </xf>
    <xf numFmtId="0" fontId="1" fillId="4" borderId="0" xfId="0" applyFont="1" applyFill="1" applyBorder="1" applyAlignment="1">
      <alignment vertical="top"/>
    </xf>
    <xf numFmtId="0" fontId="0" fillId="0" borderId="0" xfId="0" applyFont="1" applyAlignment="1">
      <alignment vertical="center"/>
    </xf>
    <xf numFmtId="0" fontId="2" fillId="2" borderId="1" xfId="0" applyFont="1" applyFill="1" applyBorder="1" applyAlignment="1">
      <alignment horizontal="center" wrapText="1"/>
    </xf>
    <xf numFmtId="0" fontId="1" fillId="4" borderId="0" xfId="0" applyFont="1" applyFill="1" applyAlignment="1">
      <alignment vertical="top"/>
    </xf>
    <xf numFmtId="0" fontId="5" fillId="4" borderId="0" xfId="0" applyFont="1" applyFill="1" applyAlignment="1">
      <alignment vertical="top"/>
    </xf>
    <xf numFmtId="0" fontId="0" fillId="0" borderId="0" xfId="0" applyAlignment="1">
      <alignment horizontal="left" shrinkToFit="1"/>
    </xf>
    <xf numFmtId="0" fontId="0" fillId="0" borderId="0" xfId="0" applyFill="1" applyAlignment="1">
      <alignment horizontal="left" shrinkToFit="1"/>
    </xf>
    <xf numFmtId="0" fontId="0" fillId="0" borderId="0" xfId="0" applyAlignment="1">
      <alignment shrinkToFit="1"/>
    </xf>
    <xf numFmtId="0" fontId="0" fillId="0" borderId="0" xfId="0" applyFill="1" applyAlignment="1">
      <alignment shrinkToFit="1"/>
    </xf>
    <xf numFmtId="0" fontId="0" fillId="0" borderId="3" xfId="0" applyBorder="1" applyAlignment="1">
      <alignment horizontal="center"/>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3" fillId="0" borderId="0" xfId="0" applyFont="1" applyProtection="1">
      <protection locked="0"/>
    </xf>
    <xf numFmtId="0" fontId="2" fillId="2" borderId="1"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shrinkToFit="1"/>
      <protection locked="0"/>
    </xf>
    <xf numFmtId="0" fontId="0" fillId="0" borderId="0" xfId="0" applyFill="1" applyAlignment="1" applyProtection="1">
      <alignment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left" shrinkToFit="1"/>
      <protection locked="0"/>
    </xf>
    <xf numFmtId="0" fontId="1" fillId="4" borderId="0" xfId="0" applyFont="1" applyFill="1" applyBorder="1" applyAlignment="1" applyProtection="1">
      <alignment vertical="top"/>
    </xf>
    <xf numFmtId="0" fontId="0" fillId="0" borderId="0" xfId="0" applyAlignment="1" applyProtection="1">
      <alignment horizontal="center" wrapText="1"/>
    </xf>
    <xf numFmtId="0" fontId="0" fillId="4" borderId="0" xfId="0" applyFill="1" applyAlignment="1" applyProtection="1">
      <alignment horizontal="center" wrapText="1"/>
    </xf>
    <xf numFmtId="0" fontId="0" fillId="4" borderId="0" xfId="0" applyFill="1" applyAlignment="1" applyProtection="1">
      <alignment wrapText="1"/>
    </xf>
    <xf numFmtId="0" fontId="0" fillId="4" borderId="0" xfId="0" applyFill="1" applyAlignment="1" applyProtection="1">
      <alignment vertical="top" wrapText="1"/>
    </xf>
    <xf numFmtId="0" fontId="0" fillId="4" borderId="0" xfId="0" applyFill="1" applyBorder="1" applyAlignment="1" applyProtection="1">
      <alignment wrapText="1"/>
    </xf>
    <xf numFmtId="0" fontId="5" fillId="4" borderId="0" xfId="0" applyFont="1" applyFill="1" applyBorder="1" applyAlignment="1" applyProtection="1">
      <alignment wrapText="1"/>
    </xf>
    <xf numFmtId="0" fontId="0" fillId="4" borderId="0" xfId="0" applyFill="1" applyBorder="1" applyAlignment="1" applyProtection="1">
      <alignment horizontal="center" wrapText="1"/>
    </xf>
    <xf numFmtId="164" fontId="0" fillId="0" borderId="2" xfId="0" applyNumberFormat="1" applyBorder="1" applyAlignment="1" applyProtection="1">
      <alignment horizontal="center" wrapText="1"/>
    </xf>
    <xf numFmtId="0" fontId="0" fillId="5" borderId="0" xfId="0" applyFill="1" applyBorder="1" applyAlignment="1" applyProtection="1">
      <alignment wrapText="1"/>
    </xf>
    <xf numFmtId="0" fontId="0" fillId="0" borderId="0" xfId="0" applyFill="1" applyBorder="1" applyAlignment="1" applyProtection="1">
      <alignment horizontal="center" wrapText="1"/>
    </xf>
    <xf numFmtId="0" fontId="6" fillId="4" borderId="0" xfId="0" applyFont="1" applyFill="1" applyAlignment="1">
      <alignment vertical="top"/>
    </xf>
    <xf numFmtId="0" fontId="7" fillId="4" borderId="0" xfId="0" applyFont="1" applyFill="1" applyAlignment="1">
      <alignment horizontal="center" wrapText="1"/>
    </xf>
    <xf numFmtId="0" fontId="7" fillId="4" borderId="0" xfId="0" applyFont="1" applyFill="1" applyAlignment="1">
      <alignment wrapText="1"/>
    </xf>
    <xf numFmtId="0" fontId="7" fillId="0" borderId="0" xfId="0" applyFont="1" applyAlignment="1">
      <alignment wrapText="1"/>
    </xf>
    <xf numFmtId="0" fontId="8" fillId="0" borderId="0" xfId="0" applyFont="1"/>
    <xf numFmtId="0" fontId="7" fillId="0" borderId="0" xfId="0" applyFont="1"/>
    <xf numFmtId="0" fontId="7" fillId="4" borderId="0" xfId="0" applyFont="1" applyFill="1" applyAlignment="1">
      <alignment vertical="top"/>
    </xf>
    <xf numFmtId="0" fontId="9" fillId="4" borderId="0" xfId="0" applyFont="1" applyFill="1" applyAlignment="1"/>
    <xf numFmtId="164" fontId="7" fillId="4" borderId="2" xfId="0" applyNumberFormat="1" applyFont="1" applyFill="1" applyBorder="1" applyAlignment="1">
      <alignment horizontal="center" wrapText="1"/>
    </xf>
    <xf numFmtId="0" fontId="7" fillId="5" borderId="0" xfId="0" applyFont="1" applyFill="1" applyBorder="1" applyAlignment="1">
      <alignment wrapText="1"/>
    </xf>
    <xf numFmtId="0" fontId="7" fillId="3" borderId="0" xfId="0" applyFont="1" applyFill="1" applyAlignment="1">
      <alignment horizontal="center" wrapText="1"/>
    </xf>
    <xf numFmtId="0" fontId="7" fillId="4" borderId="0" xfId="0" applyFont="1" applyFill="1" applyAlignment="1">
      <alignment horizontal="center" vertical="top"/>
    </xf>
    <xf numFmtId="0" fontId="7" fillId="0" borderId="0" xfId="0" applyFont="1" applyAlignment="1">
      <alignment horizontal="center" wrapText="1"/>
    </xf>
    <xf numFmtId="0" fontId="8" fillId="0" borderId="0" xfId="0" applyFont="1" applyAlignment="1">
      <alignment horizontal="center"/>
    </xf>
    <xf numFmtId="0" fontId="7" fillId="0" borderId="0" xfId="0" applyFont="1" applyAlignment="1">
      <alignment horizontal="center"/>
    </xf>
    <xf numFmtId="0" fontId="10" fillId="2" borderId="1"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top"/>
    </xf>
    <xf numFmtId="0" fontId="7" fillId="0" borderId="0" xfId="0" applyFont="1" applyFill="1"/>
    <xf numFmtId="0" fontId="7" fillId="0"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shrinkToFit="1"/>
    </xf>
    <xf numFmtId="0" fontId="7" fillId="0" borderId="0" xfId="0" applyFont="1" applyFill="1" applyAlignment="1">
      <alignment shrinkToFit="1"/>
    </xf>
    <xf numFmtId="0" fontId="0" fillId="7" borderId="2" xfId="0" applyFill="1" applyBorder="1" applyAlignment="1">
      <alignment horizontal="center" wrapText="1"/>
    </xf>
    <xf numFmtId="0" fontId="7" fillId="8" borderId="0" xfId="0" applyFont="1" applyFill="1" applyBorder="1" applyAlignment="1">
      <alignment wrapText="1"/>
    </xf>
    <xf numFmtId="0" fontId="1" fillId="7" borderId="0" xfId="0" applyFont="1" applyFill="1" applyBorder="1" applyAlignment="1">
      <alignment horizontal="center" wrapText="1"/>
    </xf>
    <xf numFmtId="0" fontId="1" fillId="7" borderId="6" xfId="0" applyFont="1" applyFill="1" applyBorder="1" applyAlignment="1" applyProtection="1">
      <alignment horizontal="center" vertical="center" wrapText="1"/>
    </xf>
    <xf numFmtId="0" fontId="1" fillId="7" borderId="3" xfId="0" applyFont="1" applyFill="1" applyBorder="1" applyAlignment="1">
      <alignment horizontal="center" wrapText="1"/>
    </xf>
    <xf numFmtId="0" fontId="1" fillId="7" borderId="0" xfId="0" applyFont="1" applyFill="1" applyAlignment="1">
      <alignment horizontal="center"/>
    </xf>
    <xf numFmtId="0" fontId="1" fillId="7" borderId="2" xfId="0" applyFont="1" applyFill="1" applyBorder="1" applyAlignment="1">
      <alignment horizontal="center" wrapText="1"/>
    </xf>
    <xf numFmtId="0" fontId="6" fillId="7" borderId="8" xfId="0" applyFont="1" applyFill="1" applyBorder="1" applyAlignment="1">
      <alignment horizontal="center" wrapText="1"/>
    </xf>
    <xf numFmtId="0" fontId="6" fillId="7" borderId="0" xfId="0" applyFont="1" applyFill="1" applyAlignment="1">
      <alignment horizontal="center" wrapText="1"/>
    </xf>
    <xf numFmtId="0" fontId="1" fillId="7" borderId="3" xfId="0" applyFont="1" applyFill="1" applyBorder="1" applyAlignment="1">
      <alignment horizontal="center"/>
    </xf>
    <xf numFmtId="0" fontId="0" fillId="0" borderId="0" xfId="0" applyFont="1" applyAlignment="1">
      <alignment vertical="top"/>
    </xf>
    <xf numFmtId="0" fontId="0" fillId="0" borderId="0" xfId="0" applyBorder="1" applyAlignment="1">
      <alignment horizontal="center" wrapText="1"/>
    </xf>
    <xf numFmtId="0" fontId="0" fillId="0" borderId="0" xfId="0" applyBorder="1" applyAlignment="1">
      <alignment horizontal="left" shrinkToFit="1"/>
    </xf>
    <xf numFmtId="0" fontId="0" fillId="0" borderId="0" xfId="0" applyBorder="1" applyAlignment="1">
      <alignment shrinkToFit="1"/>
    </xf>
    <xf numFmtId="0" fontId="11" fillId="0" borderId="0" xfId="0" applyFont="1"/>
    <xf numFmtId="0" fontId="11" fillId="9" borderId="0" xfId="0" applyFont="1" applyFill="1" applyAlignment="1">
      <alignment wrapText="1"/>
    </xf>
    <xf numFmtId="0" fontId="0" fillId="9" borderId="0" xfId="0" applyFont="1" applyFill="1" applyAlignment="1">
      <alignment wrapText="1"/>
    </xf>
    <xf numFmtId="0" fontId="11" fillId="0" borderId="0" xfId="0" applyFont="1" applyFill="1"/>
    <xf numFmtId="0" fontId="3" fillId="0" borderId="0" xfId="0" applyFont="1" applyAlignment="1">
      <alignment vertical="top"/>
    </xf>
    <xf numFmtId="0" fontId="5" fillId="4" borderId="0" xfId="0" applyFont="1" applyFill="1" applyAlignment="1"/>
    <xf numFmtId="0" fontId="12" fillId="10" borderId="0" xfId="0" applyFont="1" applyFill="1" applyAlignment="1">
      <alignment wrapText="1"/>
    </xf>
    <xf numFmtId="0" fontId="7" fillId="10" borderId="0" xfId="0" applyFont="1" applyFill="1" applyAlignment="1">
      <alignment wrapText="1"/>
    </xf>
    <xf numFmtId="0" fontId="3" fillId="0" borderId="0" xfId="0" applyFont="1" applyFill="1" applyAlignment="1">
      <alignment vertical="top"/>
    </xf>
    <xf numFmtId="0" fontId="3" fillId="0" borderId="0" xfId="0" applyFont="1" applyFill="1" applyAlignment="1">
      <alignment vertical="top" wrapText="1"/>
    </xf>
    <xf numFmtId="0" fontId="1" fillId="11" borderId="0" xfId="0" applyFont="1" applyFill="1" applyAlignment="1">
      <alignment horizontal="center" wrapText="1"/>
    </xf>
    <xf numFmtId="0" fontId="6" fillId="11" borderId="0" xfId="0" applyFont="1" applyFill="1" applyAlignment="1">
      <alignment horizontal="center" wrapText="1"/>
    </xf>
    <xf numFmtId="164" fontId="1" fillId="11" borderId="4" xfId="0" applyNumberFormat="1" applyFont="1" applyFill="1" applyBorder="1" applyAlignment="1">
      <alignment horizontal="center" wrapText="1"/>
    </xf>
    <xf numFmtId="164" fontId="1" fillId="11" borderId="2" xfId="0" applyNumberFormat="1" applyFont="1" applyFill="1" applyBorder="1" applyAlignment="1">
      <alignment horizontal="center" wrapText="1"/>
    </xf>
    <xf numFmtId="0" fontId="10" fillId="2" borderId="1" xfId="0" applyFont="1" applyFill="1" applyBorder="1" applyAlignment="1">
      <alignment horizontal="center" wrapText="1"/>
    </xf>
    <xf numFmtId="0" fontId="7" fillId="7" borderId="2" xfId="0" applyFont="1" applyFill="1" applyBorder="1" applyAlignment="1">
      <alignment horizontal="center" wrapText="1"/>
    </xf>
    <xf numFmtId="0" fontId="0" fillId="0" borderId="0" xfId="0" applyFont="1" applyAlignment="1">
      <alignment horizontal="center" wrapText="1"/>
    </xf>
    <xf numFmtId="0" fontId="11" fillId="0" borderId="0" xfId="0" applyFont="1" applyAlignment="1">
      <alignment vertical="top"/>
    </xf>
    <xf numFmtId="0" fontId="11" fillId="0" borderId="0" xfId="0" applyFont="1" applyAlignment="1">
      <alignment horizontal="center" wrapText="1"/>
    </xf>
    <xf numFmtId="0" fontId="12" fillId="0" borderId="0" xfId="0" applyFont="1"/>
    <xf numFmtId="164" fontId="6" fillId="11" borderId="4" xfId="0" applyNumberFormat="1" applyFont="1" applyFill="1" applyBorder="1" applyAlignment="1">
      <alignment horizontal="center" wrapText="1"/>
    </xf>
    <xf numFmtId="0" fontId="7" fillId="6" borderId="2" xfId="0" applyFont="1" applyFill="1" applyBorder="1" applyAlignment="1">
      <alignment horizontal="center" wrapText="1"/>
    </xf>
    <xf numFmtId="164" fontId="6" fillId="4" borderId="0" xfId="0" applyNumberFormat="1" applyFont="1" applyFill="1" applyBorder="1" applyAlignment="1">
      <alignment horizontal="center" wrapText="1"/>
    </xf>
    <xf numFmtId="0" fontId="6" fillId="11" borderId="4" xfId="0" applyFont="1" applyFill="1" applyBorder="1" applyAlignment="1">
      <alignment horizontal="center" wrapText="1"/>
    </xf>
    <xf numFmtId="164" fontId="6" fillId="4" borderId="4" xfId="0" applyNumberFormat="1" applyFont="1" applyFill="1" applyBorder="1" applyAlignment="1">
      <alignment horizontal="center" wrapText="1"/>
    </xf>
    <xf numFmtId="0" fontId="1" fillId="0" borderId="4" xfId="0" applyFont="1" applyBorder="1" applyAlignment="1">
      <alignment horizontal="center" wrapText="1"/>
    </xf>
    <xf numFmtId="0" fontId="12" fillId="0" borderId="0" xfId="0" applyFont="1" applyFill="1"/>
    <xf numFmtId="0" fontId="11" fillId="0" borderId="0" xfId="0" applyFont="1" applyAlignment="1">
      <alignment shrinkToFit="1"/>
    </xf>
    <xf numFmtId="0" fontId="11" fillId="0" borderId="0" xfId="0" applyFont="1" applyAlignment="1">
      <alignment wrapText="1"/>
    </xf>
    <xf numFmtId="0" fontId="4" fillId="4" borderId="0" xfId="0" applyFont="1" applyFill="1" applyAlignment="1">
      <alignment horizontal="center" wrapText="1"/>
    </xf>
    <xf numFmtId="0" fontId="11" fillId="0" borderId="0" xfId="0" applyFont="1" applyAlignment="1" applyProtection="1">
      <alignment wrapText="1"/>
      <protection locked="0"/>
    </xf>
    <xf numFmtId="0" fontId="2" fillId="2" borderId="1" xfId="0" applyFont="1" applyFill="1" applyBorder="1" applyAlignment="1" applyProtection="1">
      <alignment horizontal="center" wrapText="1"/>
      <protection locked="0"/>
    </xf>
    <xf numFmtId="0" fontId="0" fillId="7" borderId="2" xfId="0" applyFill="1" applyBorder="1" applyAlignment="1" applyProtection="1">
      <alignment horizontal="center" wrapText="1"/>
    </xf>
    <xf numFmtId="0" fontId="0" fillId="0" borderId="0" xfId="0" applyBorder="1" applyAlignment="1" applyProtection="1">
      <alignment horizontal="center" wrapText="1"/>
    </xf>
    <xf numFmtId="0" fontId="11" fillId="0" borderId="0" xfId="0" applyFont="1" applyFill="1" applyAlignment="1">
      <alignment vertical="top"/>
    </xf>
    <xf numFmtId="0" fontId="11" fillId="0" borderId="0" xfId="0" applyFont="1" applyFill="1" applyAlignment="1">
      <alignment horizontal="center" wrapText="1"/>
    </xf>
    <xf numFmtId="0" fontId="11" fillId="0" borderId="0" xfId="0" applyFont="1" applyFill="1" applyAlignment="1">
      <alignment shrinkToFit="1"/>
    </xf>
    <xf numFmtId="0" fontId="11" fillId="0" borderId="0" xfId="0" applyFont="1" applyFill="1" applyAlignment="1">
      <alignment wrapText="1"/>
    </xf>
    <xf numFmtId="0" fontId="11" fillId="0" borderId="0" xfId="0" applyFont="1" applyFill="1" applyAlignment="1" applyProtection="1">
      <alignment wrapText="1"/>
      <protection locked="0"/>
    </xf>
    <xf numFmtId="0" fontId="14" fillId="0" borderId="0" xfId="0" applyFont="1"/>
    <xf numFmtId="164" fontId="15" fillId="4" borderId="2" xfId="0" applyNumberFormat="1" applyFont="1" applyFill="1" applyBorder="1" applyAlignment="1">
      <alignment horizontal="left" wrapText="1"/>
    </xf>
    <xf numFmtId="164" fontId="16" fillId="4" borderId="2" xfId="0" applyNumberFormat="1" applyFont="1" applyFill="1" applyBorder="1" applyAlignment="1">
      <alignment horizontal="left" wrapText="1"/>
    </xf>
    <xf numFmtId="164" fontId="16" fillId="4" borderId="2" xfId="0" applyNumberFormat="1" applyFont="1" applyFill="1" applyBorder="1" applyAlignment="1">
      <alignment horizontal="left"/>
    </xf>
    <xf numFmtId="164" fontId="15" fillId="0" borderId="2" xfId="0" applyNumberFormat="1" applyFont="1" applyBorder="1" applyAlignment="1">
      <alignment horizontal="left" wrapText="1"/>
    </xf>
    <xf numFmtId="164" fontId="15" fillId="0" borderId="2" xfId="0" applyNumberFormat="1" applyFont="1" applyBorder="1" applyAlignment="1" applyProtection="1">
      <alignment horizontal="left" wrapText="1"/>
    </xf>
    <xf numFmtId="0" fontId="0" fillId="0" borderId="0" xfId="0" applyFont="1" applyAlignment="1">
      <alignment shrinkToFit="1"/>
    </xf>
    <xf numFmtId="164" fontId="1" fillId="11" borderId="4" xfId="0" applyNumberFormat="1" applyFont="1" applyFill="1" applyBorder="1" applyAlignment="1">
      <alignment horizontal="center" wrapText="1"/>
    </xf>
    <xf numFmtId="0" fontId="0" fillId="11" borderId="4" xfId="0" applyFill="1" applyBorder="1" applyAlignment="1">
      <alignment horizontal="center" wrapText="1"/>
    </xf>
    <xf numFmtId="164" fontId="6" fillId="11" borderId="4" xfId="0" applyNumberFormat="1" applyFont="1" applyFill="1" applyBorder="1" applyAlignment="1">
      <alignment horizontal="center" wrapText="1"/>
    </xf>
    <xf numFmtId="0" fontId="1" fillId="11" borderId="4" xfId="0" applyFont="1" applyFill="1" applyBorder="1" applyAlignment="1">
      <alignment horizontal="center" wrapText="1"/>
    </xf>
    <xf numFmtId="0" fontId="0" fillId="4" borderId="0" xfId="0" applyFont="1" applyFill="1" applyBorder="1" applyAlignment="1">
      <alignment vertical="top" wrapText="1"/>
    </xf>
    <xf numFmtId="0" fontId="0" fillId="4" borderId="0" xfId="0" applyFont="1" applyFill="1" applyAlignment="1">
      <alignment wrapText="1"/>
    </xf>
    <xf numFmtId="0" fontId="0" fillId="4" borderId="0" xfId="0" applyFill="1" applyAlignment="1">
      <alignment horizontal="left" wrapText="1"/>
    </xf>
    <xf numFmtId="164" fontId="1" fillId="7" borderId="3" xfId="0" applyNumberFormat="1" applyFont="1" applyFill="1" applyBorder="1" applyAlignment="1">
      <alignment horizontal="center" wrapText="1"/>
    </xf>
    <xf numFmtId="0" fontId="0" fillId="0" borderId="9" xfId="0" applyBorder="1" applyAlignment="1">
      <alignment horizontal="center" wrapText="1"/>
    </xf>
    <xf numFmtId="0" fontId="0" fillId="4" borderId="0" xfId="0" applyFont="1" applyFill="1" applyBorder="1" applyAlignment="1" applyProtection="1">
      <alignment vertical="top" wrapText="1"/>
    </xf>
    <xf numFmtId="0" fontId="0" fillId="4" borderId="0" xfId="0" applyFont="1" applyFill="1" applyAlignment="1" applyProtection="1">
      <alignment wrapText="1"/>
    </xf>
    <xf numFmtId="0" fontId="1" fillId="11" borderId="4" xfId="0" applyFont="1" applyFill="1" applyBorder="1" applyAlignment="1" applyProtection="1">
      <alignment horizontal="center" wrapText="1"/>
    </xf>
    <xf numFmtId="0" fontId="17" fillId="2" borderId="1" xfId="0" applyFont="1" applyFill="1" applyBorder="1" applyAlignment="1">
      <alignment horizontal="center" wrapText="1"/>
    </xf>
    <xf numFmtId="164" fontId="18" fillId="4" borderId="2" xfId="0" applyNumberFormat="1" applyFont="1" applyFill="1" applyBorder="1" applyAlignment="1">
      <alignment horizontal="left"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
  <sheetViews>
    <sheetView tabSelected="1" zoomScaleNormal="100" workbookViewId="0">
      <pane xSplit="1" ySplit="8" topLeftCell="B9" activePane="bottomRight" state="frozen"/>
      <selection pane="topRight" activeCell="B1" sqref="B1"/>
      <selection pane="bottomLeft" activeCell="A2" sqref="A2"/>
      <selection pane="bottomRight" activeCell="B6" sqref="B6"/>
    </sheetView>
  </sheetViews>
  <sheetFormatPr defaultRowHeight="14.4" x14ac:dyDescent="0.3"/>
  <cols>
    <col min="1" max="1" width="24.5546875" style="2" customWidth="1"/>
    <col min="2" max="3" width="21.88671875" style="4" customWidth="1"/>
    <col min="4" max="4" width="17.6640625" style="4" customWidth="1"/>
    <col min="5" max="5" width="18.6640625" style="4" customWidth="1"/>
    <col min="6" max="6" width="15.33203125" style="4" bestFit="1" customWidth="1"/>
    <col min="7" max="7" width="95.109375" style="1" customWidth="1"/>
    <col min="8" max="8" width="92.44140625" style="1" customWidth="1"/>
    <col min="9" max="9" width="16.5546875" style="100" hidden="1" customWidth="1"/>
    <col min="10" max="10" width="21.6640625" hidden="1" customWidth="1"/>
    <col min="11" max="11" width="105.33203125" customWidth="1"/>
  </cols>
  <sheetData>
    <row r="1" spans="1:11" x14ac:dyDescent="0.3">
      <c r="A1" s="34" t="s">
        <v>471</v>
      </c>
      <c r="B1" s="20"/>
      <c r="C1" s="20"/>
      <c r="D1" s="20"/>
      <c r="E1" s="20"/>
      <c r="F1" s="20"/>
      <c r="G1" s="14"/>
      <c r="H1" s="14"/>
    </row>
    <row r="2" spans="1:11" x14ac:dyDescent="0.3">
      <c r="A2" s="34"/>
      <c r="B2" s="20"/>
      <c r="C2" s="20"/>
      <c r="D2" s="20"/>
      <c r="E2" s="20"/>
      <c r="F2" s="20"/>
      <c r="G2" s="14"/>
      <c r="H2" s="14"/>
    </row>
    <row r="3" spans="1:11" ht="15.6" customHeight="1" x14ac:dyDescent="0.3">
      <c r="A3" s="105" t="s">
        <v>432</v>
      </c>
      <c r="B3" s="20"/>
      <c r="C3" s="146" t="str">
        <f>VLOOKUP($B$6,$A$9:$J$177,10,FALSE)</f>
        <v>Response by:</v>
      </c>
      <c r="D3" s="147"/>
      <c r="E3" s="110" t="str">
        <f>$B$6</f>
        <v>Avon</v>
      </c>
      <c r="F3" s="20"/>
      <c r="G3" s="88" t="s">
        <v>466</v>
      </c>
      <c r="H3" s="14"/>
    </row>
    <row r="4" spans="1:11" ht="44.4" customHeight="1" x14ac:dyDescent="0.3">
      <c r="A4" s="15" t="s">
        <v>463</v>
      </c>
      <c r="B4" s="20"/>
      <c r="C4" s="86" t="s">
        <v>596</v>
      </c>
      <c r="D4" s="22">
        <f>VLOOKUP($B$6,$A$9:$J$177,2,FALSE)</f>
        <v>0</v>
      </c>
      <c r="E4" s="86" t="s">
        <v>598</v>
      </c>
      <c r="F4" s="22">
        <f>VLOOKUP($B$6,$A$9:$J$177,5,FALSE)</f>
        <v>0</v>
      </c>
      <c r="G4" s="140">
        <f>VLOOKUP($B$6,$A$9:$J$177,7,FALSE)</f>
        <v>0</v>
      </c>
      <c r="H4" s="14" t="s">
        <v>473</v>
      </c>
    </row>
    <row r="5" spans="1:11" ht="28.2" customHeight="1" x14ac:dyDescent="0.3">
      <c r="A5" s="21"/>
      <c r="B5" s="20"/>
      <c r="C5" s="86" t="s">
        <v>597</v>
      </c>
      <c r="D5" s="22" t="str">
        <f>VLOOKUP($B$6,$A$9:$J$177,3,FALSE)</f>
        <v>X</v>
      </c>
      <c r="E5" s="86" t="s">
        <v>465</v>
      </c>
      <c r="F5" s="22">
        <f>VLOOKUP($B$6,$A$9:$J$177,6,FALSE)</f>
        <v>0</v>
      </c>
      <c r="G5" s="90" t="s">
        <v>467</v>
      </c>
      <c r="H5" s="14"/>
    </row>
    <row r="6" spans="1:11" ht="64.2" customHeight="1" x14ac:dyDescent="0.3">
      <c r="A6" s="23" t="s">
        <v>474</v>
      </c>
      <c r="B6" s="26" t="s">
        <v>320</v>
      </c>
      <c r="C6" s="86" t="s">
        <v>472</v>
      </c>
      <c r="D6" s="22">
        <f>VLOOKUP($B$6,$A$9:$J$177,4,FALSE)</f>
        <v>0</v>
      </c>
      <c r="E6" s="86"/>
      <c r="F6" s="22"/>
      <c r="G6" s="159">
        <f>VLOOKUP($B$6,$A$9:$J$177,8,FALSE)</f>
        <v>0</v>
      </c>
      <c r="H6" s="14"/>
    </row>
    <row r="7" spans="1:11" x14ac:dyDescent="0.3">
      <c r="A7" s="21"/>
      <c r="B7" s="20" t="s">
        <v>449</v>
      </c>
      <c r="C7" s="20" t="s">
        <v>450</v>
      </c>
      <c r="D7" s="20" t="s">
        <v>451</v>
      </c>
      <c r="E7" s="20" t="s">
        <v>452</v>
      </c>
      <c r="F7" s="20" t="s">
        <v>453</v>
      </c>
      <c r="G7" s="14"/>
      <c r="H7" s="14"/>
    </row>
    <row r="8" spans="1:11" s="32" customFormat="1" ht="42" x14ac:dyDescent="0.3">
      <c r="A8" s="18" t="s">
        <v>546</v>
      </c>
      <c r="B8" s="33" t="s">
        <v>596</v>
      </c>
      <c r="C8" s="33" t="s">
        <v>597</v>
      </c>
      <c r="D8" s="33" t="s">
        <v>599</v>
      </c>
      <c r="E8" s="33" t="s">
        <v>464</v>
      </c>
      <c r="F8" s="33" t="s">
        <v>469</v>
      </c>
      <c r="G8" s="18" t="s">
        <v>468</v>
      </c>
      <c r="H8" s="18" t="s">
        <v>0</v>
      </c>
      <c r="I8" s="101" t="s">
        <v>544</v>
      </c>
      <c r="J8" s="102" t="s">
        <v>545</v>
      </c>
      <c r="K8" s="18" t="s">
        <v>551</v>
      </c>
    </row>
    <row r="9" spans="1:11" ht="15" customHeight="1" x14ac:dyDescent="0.3">
      <c r="A9" s="2" t="s">
        <v>295</v>
      </c>
      <c r="C9" s="4" t="s">
        <v>403</v>
      </c>
      <c r="G9" s="38"/>
      <c r="H9" s="38"/>
      <c r="J9" t="str">
        <f>IF(I9="N", "No Response to Survey by:", "Response by:")</f>
        <v>Response by:</v>
      </c>
    </row>
    <row r="10" spans="1:11" s="100" customFormat="1" ht="15" customHeight="1" x14ac:dyDescent="0.3">
      <c r="A10" s="117" t="s">
        <v>500</v>
      </c>
      <c r="B10" s="118"/>
      <c r="C10" s="118" t="s">
        <v>403</v>
      </c>
      <c r="D10" s="118"/>
      <c r="E10" s="118"/>
      <c r="F10" s="118"/>
      <c r="G10" s="127"/>
      <c r="H10" s="127"/>
      <c r="J10" s="100" t="str">
        <f t="shared" ref="J10:J73" si="0">IF(I10="N", "No Response to Survey by:", "Response by:")</f>
        <v>Response by:</v>
      </c>
    </row>
    <row r="11" spans="1:11" s="7" customFormat="1" ht="30.6" customHeight="1" x14ac:dyDescent="0.3">
      <c r="A11" s="2" t="s">
        <v>186</v>
      </c>
      <c r="B11" s="4"/>
      <c r="C11" s="4" t="s">
        <v>403</v>
      </c>
      <c r="D11" s="4"/>
      <c r="E11" s="4"/>
      <c r="F11" s="4"/>
      <c r="G11" s="38"/>
      <c r="H11" s="38"/>
      <c r="I11" s="103"/>
      <c r="J11" t="str">
        <f t="shared" si="0"/>
        <v>Response by:</v>
      </c>
      <c r="K11" s="10" t="s">
        <v>549</v>
      </c>
    </row>
    <row r="12" spans="1:11" s="7" customFormat="1" ht="15" customHeight="1" x14ac:dyDescent="0.3">
      <c r="A12" s="2" t="s">
        <v>320</v>
      </c>
      <c r="B12" s="4"/>
      <c r="C12" s="4" t="s">
        <v>403</v>
      </c>
      <c r="D12" s="4"/>
      <c r="E12" s="4"/>
      <c r="F12" s="4"/>
      <c r="G12" s="38"/>
      <c r="H12" s="38"/>
      <c r="I12" s="103"/>
      <c r="J12" t="str">
        <f t="shared" si="0"/>
        <v>Response by:</v>
      </c>
    </row>
    <row r="13" spans="1:11" s="7" customFormat="1" ht="15" customHeight="1" x14ac:dyDescent="0.3">
      <c r="A13" s="2" t="s">
        <v>368</v>
      </c>
      <c r="B13" s="4"/>
      <c r="C13" s="4" t="s">
        <v>403</v>
      </c>
      <c r="D13" s="4"/>
      <c r="E13" s="4"/>
      <c r="F13" s="4"/>
      <c r="G13" s="38"/>
      <c r="H13" s="38"/>
      <c r="I13" s="103"/>
      <c r="J13" t="str">
        <f t="shared" si="0"/>
        <v>Response by:</v>
      </c>
    </row>
    <row r="14" spans="1:11" ht="15" customHeight="1" x14ac:dyDescent="0.3">
      <c r="A14" s="2" t="s">
        <v>398</v>
      </c>
      <c r="C14" s="4" t="s">
        <v>403</v>
      </c>
      <c r="G14" s="38"/>
      <c r="H14" s="38"/>
      <c r="J14" t="str">
        <f t="shared" si="0"/>
        <v>Response by:</v>
      </c>
    </row>
    <row r="15" spans="1:11" ht="15" customHeight="1" x14ac:dyDescent="0.3">
      <c r="A15" s="2" t="s">
        <v>219</v>
      </c>
      <c r="C15" s="4" t="s">
        <v>403</v>
      </c>
      <c r="D15" s="4" t="s">
        <v>403</v>
      </c>
      <c r="G15" s="38"/>
      <c r="H15" s="38"/>
      <c r="J15" t="str">
        <f t="shared" si="0"/>
        <v>Response by:</v>
      </c>
    </row>
    <row r="16" spans="1:11" ht="15" customHeight="1" x14ac:dyDescent="0.3">
      <c r="A16" s="2" t="s">
        <v>344</v>
      </c>
      <c r="C16" s="4" t="s">
        <v>403</v>
      </c>
      <c r="G16" s="38"/>
      <c r="H16" s="38"/>
      <c r="J16" t="str">
        <f t="shared" si="0"/>
        <v>Response by:</v>
      </c>
    </row>
    <row r="17" spans="1:10" ht="15" customHeight="1" x14ac:dyDescent="0.3">
      <c r="A17" s="104" t="s">
        <v>501</v>
      </c>
      <c r="G17" s="38"/>
      <c r="H17" s="38"/>
      <c r="I17" s="100" t="s">
        <v>543</v>
      </c>
      <c r="J17" t="str">
        <f t="shared" si="0"/>
        <v>No Response to Survey by:</v>
      </c>
    </row>
    <row r="18" spans="1:10" ht="15" customHeight="1" x14ac:dyDescent="0.3">
      <c r="A18" s="2" t="s">
        <v>38</v>
      </c>
      <c r="C18" s="4" t="s">
        <v>403</v>
      </c>
      <c r="G18" s="38"/>
      <c r="H18" s="38"/>
      <c r="J18" t="str">
        <f t="shared" si="0"/>
        <v>Response by:</v>
      </c>
    </row>
    <row r="19" spans="1:10" ht="15" customHeight="1" x14ac:dyDescent="0.3">
      <c r="A19" s="2" t="s">
        <v>206</v>
      </c>
      <c r="D19" s="4" t="s">
        <v>403</v>
      </c>
      <c r="G19" s="38"/>
      <c r="H19" s="38" t="s">
        <v>207</v>
      </c>
      <c r="J19" t="str">
        <f t="shared" si="0"/>
        <v>Response by:</v>
      </c>
    </row>
    <row r="20" spans="1:10" ht="15" customHeight="1" x14ac:dyDescent="0.3">
      <c r="A20" s="104" t="s">
        <v>502</v>
      </c>
      <c r="G20" s="38"/>
      <c r="H20" s="38"/>
      <c r="I20" s="100" t="s">
        <v>543</v>
      </c>
      <c r="J20" t="str">
        <f t="shared" si="0"/>
        <v>No Response to Survey by:</v>
      </c>
    </row>
    <row r="21" spans="1:10" ht="15" customHeight="1" x14ac:dyDescent="0.3">
      <c r="A21" s="2" t="s">
        <v>47</v>
      </c>
      <c r="C21" s="4" t="s">
        <v>403</v>
      </c>
      <c r="G21" s="38"/>
      <c r="H21" s="38" t="s">
        <v>52</v>
      </c>
      <c r="J21" t="str">
        <f t="shared" si="0"/>
        <v>Response by:</v>
      </c>
    </row>
    <row r="22" spans="1:10" ht="15" customHeight="1" x14ac:dyDescent="0.3">
      <c r="A22" s="2" t="s">
        <v>170</v>
      </c>
      <c r="E22" s="4" t="s">
        <v>403</v>
      </c>
      <c r="G22" s="38"/>
      <c r="H22" s="38"/>
      <c r="J22" t="str">
        <f t="shared" si="0"/>
        <v>Response by:</v>
      </c>
    </row>
    <row r="23" spans="1:10" ht="15" customHeight="1" x14ac:dyDescent="0.3">
      <c r="A23" s="8" t="s">
        <v>445</v>
      </c>
      <c r="B23" s="9" t="s">
        <v>403</v>
      </c>
      <c r="C23" s="9"/>
      <c r="D23" s="9"/>
      <c r="E23" s="9"/>
      <c r="F23" s="9"/>
      <c r="G23" s="39"/>
      <c r="H23" s="39"/>
      <c r="J23" t="str">
        <f t="shared" si="0"/>
        <v>Response by:</v>
      </c>
    </row>
    <row r="24" spans="1:10" ht="15" customHeight="1" x14ac:dyDescent="0.3">
      <c r="A24" s="2" t="s">
        <v>349</v>
      </c>
      <c r="C24" s="4" t="s">
        <v>403</v>
      </c>
      <c r="G24" s="38"/>
      <c r="H24" s="38"/>
      <c r="J24" t="str">
        <f t="shared" si="0"/>
        <v>Response by:</v>
      </c>
    </row>
    <row r="25" spans="1:10" ht="15" customHeight="1" x14ac:dyDescent="0.3">
      <c r="A25" s="2" t="s">
        <v>53</v>
      </c>
      <c r="B25" s="4" t="s">
        <v>403</v>
      </c>
      <c r="G25" s="38"/>
      <c r="H25" s="38"/>
      <c r="J25" t="str">
        <f t="shared" si="0"/>
        <v>Response by:</v>
      </c>
    </row>
    <row r="26" spans="1:10" s="100" customFormat="1" ht="15" customHeight="1" x14ac:dyDescent="0.3">
      <c r="A26" s="117" t="s">
        <v>503</v>
      </c>
      <c r="B26" s="118"/>
      <c r="C26" s="118" t="s">
        <v>403</v>
      </c>
      <c r="D26" s="118"/>
      <c r="E26" s="118"/>
      <c r="F26" s="118"/>
      <c r="G26" s="127"/>
      <c r="H26" s="127"/>
      <c r="J26" s="100" t="str">
        <f t="shared" si="0"/>
        <v>Response by:</v>
      </c>
    </row>
    <row r="27" spans="1:10" ht="15" customHeight="1" x14ac:dyDescent="0.3">
      <c r="A27" s="2" t="s">
        <v>82</v>
      </c>
      <c r="C27" s="4" t="s">
        <v>403</v>
      </c>
      <c r="D27" s="4" t="s">
        <v>403</v>
      </c>
      <c r="G27" s="38"/>
      <c r="H27" s="38" t="s">
        <v>83</v>
      </c>
      <c r="J27" t="str">
        <f t="shared" si="0"/>
        <v>Response by:</v>
      </c>
    </row>
    <row r="28" spans="1:10" ht="15" customHeight="1" x14ac:dyDescent="0.3">
      <c r="A28" s="2" t="s">
        <v>385</v>
      </c>
      <c r="C28" s="4" t="s">
        <v>403</v>
      </c>
      <c r="H28" s="38" t="s">
        <v>329</v>
      </c>
      <c r="J28" t="str">
        <f t="shared" si="0"/>
        <v>Response by:</v>
      </c>
    </row>
    <row r="29" spans="1:10" ht="15" customHeight="1" x14ac:dyDescent="0.3">
      <c r="A29" s="104" t="s">
        <v>504</v>
      </c>
      <c r="G29" s="38"/>
      <c r="H29" s="38"/>
      <c r="I29" s="100" t="s">
        <v>543</v>
      </c>
      <c r="J29" t="str">
        <f t="shared" si="0"/>
        <v>No Response to Survey by:</v>
      </c>
    </row>
    <row r="30" spans="1:10" ht="15" customHeight="1" x14ac:dyDescent="0.3">
      <c r="A30" s="2" t="s">
        <v>383</v>
      </c>
      <c r="D30" s="4" t="s">
        <v>403</v>
      </c>
      <c r="G30" s="38"/>
      <c r="H30" s="38"/>
      <c r="J30" t="str">
        <f t="shared" si="0"/>
        <v>Response by:</v>
      </c>
    </row>
    <row r="31" spans="1:10" ht="15" customHeight="1" x14ac:dyDescent="0.3">
      <c r="A31" s="2" t="s">
        <v>351</v>
      </c>
      <c r="C31" s="4" t="s">
        <v>403</v>
      </c>
      <c r="G31" s="38"/>
      <c r="H31" s="38"/>
      <c r="J31" t="str">
        <f t="shared" si="0"/>
        <v>Response by:</v>
      </c>
    </row>
    <row r="32" spans="1:10" ht="15" customHeight="1" x14ac:dyDescent="0.3">
      <c r="A32" s="2" t="s">
        <v>373</v>
      </c>
      <c r="C32" s="4" t="s">
        <v>403</v>
      </c>
      <c r="H32" s="38" t="s">
        <v>252</v>
      </c>
      <c r="J32" t="str">
        <f t="shared" si="0"/>
        <v>Response by:</v>
      </c>
    </row>
    <row r="33" spans="1:11" ht="15" customHeight="1" x14ac:dyDescent="0.3">
      <c r="A33" s="2" t="s">
        <v>372</v>
      </c>
      <c r="E33" s="4" t="s">
        <v>403</v>
      </c>
      <c r="H33" s="38" t="s">
        <v>234</v>
      </c>
      <c r="J33" t="str">
        <f t="shared" si="0"/>
        <v>Response by:</v>
      </c>
    </row>
    <row r="34" spans="1:11" ht="15" customHeight="1" x14ac:dyDescent="0.3">
      <c r="A34" s="2" t="s">
        <v>364</v>
      </c>
      <c r="C34" s="4" t="s">
        <v>403</v>
      </c>
      <c r="G34" s="38"/>
      <c r="H34" s="38"/>
      <c r="J34" t="str">
        <f t="shared" si="0"/>
        <v>Response by:</v>
      </c>
    </row>
    <row r="35" spans="1:11" ht="15" customHeight="1" x14ac:dyDescent="0.3">
      <c r="A35" s="2" t="s">
        <v>345</v>
      </c>
      <c r="C35" s="4" t="s">
        <v>403</v>
      </c>
      <c r="G35" s="38"/>
      <c r="H35" s="38"/>
      <c r="J35" t="str">
        <f t="shared" si="0"/>
        <v>Response by:</v>
      </c>
    </row>
    <row r="36" spans="1:11" x14ac:dyDescent="0.3">
      <c r="A36" s="2" t="s">
        <v>177</v>
      </c>
      <c r="E36" s="4" t="s">
        <v>403</v>
      </c>
      <c r="G36" s="38"/>
      <c r="H36" s="38"/>
      <c r="J36" t="str">
        <f t="shared" si="0"/>
        <v>Response by:</v>
      </c>
      <c r="K36" s="25"/>
    </row>
    <row r="37" spans="1:11" s="7" customFormat="1" ht="15" customHeight="1" x14ac:dyDescent="0.3">
      <c r="A37" s="8" t="s">
        <v>183</v>
      </c>
      <c r="B37" s="9"/>
      <c r="C37" s="9" t="s">
        <v>403</v>
      </c>
      <c r="D37" s="9"/>
      <c r="E37" s="9"/>
      <c r="F37" s="9"/>
      <c r="G37" s="39"/>
      <c r="H37" s="39"/>
      <c r="I37" s="103"/>
      <c r="J37" t="str">
        <f t="shared" si="0"/>
        <v>Response by:</v>
      </c>
    </row>
    <row r="38" spans="1:11" ht="15" customHeight="1" x14ac:dyDescent="0.3">
      <c r="A38" s="2" t="s">
        <v>144</v>
      </c>
      <c r="C38" s="4" t="s">
        <v>403</v>
      </c>
      <c r="G38" s="38"/>
      <c r="H38" s="38"/>
      <c r="J38" t="str">
        <f t="shared" si="0"/>
        <v>Response by:</v>
      </c>
    </row>
    <row r="39" spans="1:11" ht="15" customHeight="1" x14ac:dyDescent="0.3">
      <c r="A39" s="2" t="s">
        <v>267</v>
      </c>
      <c r="C39" s="4" t="s">
        <v>403</v>
      </c>
      <c r="G39" s="38"/>
      <c r="H39" s="38"/>
      <c r="J39" t="str">
        <f t="shared" si="0"/>
        <v>Response by:</v>
      </c>
    </row>
    <row r="40" spans="1:11" ht="15" customHeight="1" x14ac:dyDescent="0.3">
      <c r="A40" s="2" t="s">
        <v>273</v>
      </c>
      <c r="C40" s="4" t="s">
        <v>403</v>
      </c>
      <c r="G40" s="38"/>
      <c r="H40" s="38"/>
      <c r="J40" t="str">
        <f t="shared" si="0"/>
        <v>Response by:</v>
      </c>
    </row>
    <row r="41" spans="1:11" ht="15" customHeight="1" x14ac:dyDescent="0.3">
      <c r="A41" s="2" t="s">
        <v>161</v>
      </c>
      <c r="D41" s="4" t="s">
        <v>403</v>
      </c>
      <c r="H41" s="38" t="s">
        <v>163</v>
      </c>
      <c r="J41" t="str">
        <f t="shared" si="0"/>
        <v>Response by:</v>
      </c>
    </row>
    <row r="42" spans="1:11" s="100" customFormat="1" ht="15" customHeight="1" x14ac:dyDescent="0.3">
      <c r="A42" s="117" t="s">
        <v>505</v>
      </c>
      <c r="B42" s="118"/>
      <c r="C42" s="118"/>
      <c r="D42" s="118"/>
      <c r="E42" s="118" t="s">
        <v>403</v>
      </c>
      <c r="F42" s="118"/>
      <c r="H42" s="127" t="s">
        <v>578</v>
      </c>
      <c r="J42" s="100" t="str">
        <f t="shared" si="0"/>
        <v>Response by:</v>
      </c>
    </row>
    <row r="43" spans="1:11" s="7" customFormat="1" ht="15" customHeight="1" x14ac:dyDescent="0.3">
      <c r="A43" s="8" t="s">
        <v>315</v>
      </c>
      <c r="B43" s="9"/>
      <c r="C43" s="9" t="s">
        <v>403</v>
      </c>
      <c r="D43" s="9"/>
      <c r="E43" s="9"/>
      <c r="F43" s="9"/>
      <c r="G43" s="39"/>
      <c r="H43" s="39"/>
      <c r="I43" s="103"/>
      <c r="J43" t="str">
        <f t="shared" si="0"/>
        <v>Response by:</v>
      </c>
    </row>
    <row r="44" spans="1:11" s="7" customFormat="1" ht="15" customHeight="1" x14ac:dyDescent="0.3">
      <c r="A44" s="108" t="s">
        <v>506</v>
      </c>
      <c r="B44" s="9"/>
      <c r="C44" s="9"/>
      <c r="D44" s="9"/>
      <c r="E44" s="9"/>
      <c r="F44" s="9"/>
      <c r="G44" s="39"/>
      <c r="H44" s="39"/>
      <c r="I44" s="103" t="s">
        <v>543</v>
      </c>
      <c r="J44" t="str">
        <f t="shared" si="0"/>
        <v>No Response to Survey by:</v>
      </c>
    </row>
    <row r="45" spans="1:11" s="7" customFormat="1" ht="15" customHeight="1" x14ac:dyDescent="0.3">
      <c r="A45" s="108" t="s">
        <v>507</v>
      </c>
      <c r="B45" s="9"/>
      <c r="C45" s="9"/>
      <c r="D45" s="9"/>
      <c r="E45" s="9"/>
      <c r="F45" s="9"/>
      <c r="G45" s="39"/>
      <c r="H45" s="39"/>
      <c r="I45" s="103" t="s">
        <v>543</v>
      </c>
      <c r="J45" t="str">
        <f t="shared" si="0"/>
        <v>No Response to Survey by:</v>
      </c>
    </row>
    <row r="46" spans="1:11" ht="15" customHeight="1" x14ac:dyDescent="0.3">
      <c r="A46" s="2" t="s">
        <v>184</v>
      </c>
      <c r="C46" s="4" t="s">
        <v>403</v>
      </c>
      <c r="G46" s="38"/>
      <c r="H46" s="38"/>
      <c r="J46" t="str">
        <f t="shared" si="0"/>
        <v>Response by:</v>
      </c>
    </row>
    <row r="47" spans="1:11" ht="15" customHeight="1" x14ac:dyDescent="0.3">
      <c r="A47" s="2" t="s">
        <v>391</v>
      </c>
      <c r="C47" s="4" t="s">
        <v>403</v>
      </c>
      <c r="G47" s="38"/>
      <c r="H47" s="38"/>
      <c r="J47" t="str">
        <f t="shared" si="0"/>
        <v>Response by:</v>
      </c>
    </row>
    <row r="48" spans="1:11" ht="15" customHeight="1" x14ac:dyDescent="0.3">
      <c r="A48" s="2" t="s">
        <v>290</v>
      </c>
      <c r="E48" s="4" t="s">
        <v>403</v>
      </c>
      <c r="G48" s="38"/>
      <c r="H48" s="38"/>
      <c r="J48" t="str">
        <f t="shared" si="0"/>
        <v>Response by:</v>
      </c>
    </row>
    <row r="49" spans="1:11" ht="15" customHeight="1" x14ac:dyDescent="0.3">
      <c r="A49" s="2" t="s">
        <v>396</v>
      </c>
      <c r="C49" s="4" t="s">
        <v>403</v>
      </c>
      <c r="G49" s="38"/>
      <c r="H49" s="38"/>
      <c r="J49" t="str">
        <f t="shared" si="0"/>
        <v>Response by:</v>
      </c>
    </row>
    <row r="50" spans="1:11" ht="15" customHeight="1" x14ac:dyDescent="0.3">
      <c r="A50" s="2" t="s">
        <v>400</v>
      </c>
      <c r="B50" s="4" t="s">
        <v>403</v>
      </c>
      <c r="G50" s="38"/>
      <c r="H50" s="38"/>
      <c r="J50" t="str">
        <f t="shared" si="0"/>
        <v>Response by:</v>
      </c>
    </row>
    <row r="51" spans="1:11" ht="15" customHeight="1" x14ac:dyDescent="0.3">
      <c r="A51" s="104" t="s">
        <v>508</v>
      </c>
      <c r="G51" s="38"/>
      <c r="H51" s="38"/>
      <c r="I51" s="100" t="s">
        <v>543</v>
      </c>
      <c r="J51" t="str">
        <f t="shared" si="0"/>
        <v>No Response to Survey by:</v>
      </c>
    </row>
    <row r="52" spans="1:11" ht="15" customHeight="1" x14ac:dyDescent="0.3">
      <c r="A52" s="104" t="s">
        <v>509</v>
      </c>
      <c r="G52" s="38"/>
      <c r="H52" s="38"/>
      <c r="I52" s="100" t="s">
        <v>543</v>
      </c>
      <c r="J52" t="str">
        <f t="shared" si="0"/>
        <v>No Response to Survey by:</v>
      </c>
    </row>
    <row r="53" spans="1:11" ht="15" customHeight="1" x14ac:dyDescent="0.3">
      <c r="A53" s="104" t="s">
        <v>510</v>
      </c>
      <c r="G53" s="38"/>
      <c r="H53" s="38"/>
      <c r="I53" s="100" t="s">
        <v>543</v>
      </c>
      <c r="J53" t="str">
        <f t="shared" si="0"/>
        <v>No Response to Survey by:</v>
      </c>
    </row>
    <row r="54" spans="1:11" ht="15" customHeight="1" x14ac:dyDescent="0.3">
      <c r="A54" s="2" t="s">
        <v>120</v>
      </c>
      <c r="C54" s="4" t="s">
        <v>403</v>
      </c>
      <c r="G54" s="38"/>
      <c r="H54" s="38"/>
      <c r="J54" t="str">
        <f t="shared" si="0"/>
        <v>Response by:</v>
      </c>
    </row>
    <row r="55" spans="1:11" x14ac:dyDescent="0.3">
      <c r="A55" s="2" t="s">
        <v>352</v>
      </c>
      <c r="E55" s="4" t="s">
        <v>403</v>
      </c>
      <c r="G55" s="38"/>
      <c r="H55" s="38"/>
      <c r="J55" t="str">
        <f t="shared" si="0"/>
        <v>Response by:</v>
      </c>
      <c r="K55" s="25"/>
    </row>
    <row r="56" spans="1:11" ht="15" customHeight="1" x14ac:dyDescent="0.3">
      <c r="A56" s="2" t="s">
        <v>354</v>
      </c>
      <c r="C56" s="4" t="s">
        <v>403</v>
      </c>
      <c r="G56" s="38"/>
      <c r="H56" s="38"/>
      <c r="J56" t="str">
        <f t="shared" si="0"/>
        <v>Response by:</v>
      </c>
    </row>
    <row r="57" spans="1:11" ht="15" customHeight="1" x14ac:dyDescent="0.3">
      <c r="A57" s="104" t="s">
        <v>511</v>
      </c>
      <c r="G57" s="38"/>
      <c r="H57" s="38"/>
      <c r="I57" s="100" t="s">
        <v>543</v>
      </c>
      <c r="J57" t="str">
        <f t="shared" si="0"/>
        <v>No Response to Survey by:</v>
      </c>
    </row>
    <row r="58" spans="1:11" ht="15" customHeight="1" x14ac:dyDescent="0.3">
      <c r="A58" s="2" t="s">
        <v>371</v>
      </c>
      <c r="C58" s="4" t="s">
        <v>403</v>
      </c>
      <c r="G58" s="38"/>
      <c r="H58" s="38"/>
      <c r="J58" t="str">
        <f t="shared" si="0"/>
        <v>Response by:</v>
      </c>
    </row>
    <row r="59" spans="1:11" ht="15" customHeight="1" x14ac:dyDescent="0.3">
      <c r="A59" s="104" t="s">
        <v>212</v>
      </c>
      <c r="G59" s="38"/>
      <c r="H59" s="38"/>
      <c r="I59" s="100" t="s">
        <v>543</v>
      </c>
      <c r="J59" t="str">
        <f t="shared" si="0"/>
        <v>No Response to Survey by:</v>
      </c>
    </row>
    <row r="60" spans="1:11" x14ac:dyDescent="0.3">
      <c r="A60" s="2" t="s">
        <v>380</v>
      </c>
      <c r="E60" s="4" t="s">
        <v>403</v>
      </c>
      <c r="G60" s="38"/>
      <c r="H60" s="38"/>
      <c r="J60" t="str">
        <f t="shared" si="0"/>
        <v>Response by:</v>
      </c>
      <c r="K60" s="25"/>
    </row>
    <row r="61" spans="1:11" ht="15" customHeight="1" x14ac:dyDescent="0.3">
      <c r="A61" s="2" t="s">
        <v>369</v>
      </c>
      <c r="C61" s="4" t="s">
        <v>403</v>
      </c>
      <c r="G61" s="38"/>
      <c r="H61" s="38"/>
      <c r="J61" t="str">
        <f t="shared" si="0"/>
        <v>Response by:</v>
      </c>
    </row>
    <row r="62" spans="1:11" ht="15" customHeight="1" x14ac:dyDescent="0.3">
      <c r="A62" s="2" t="s">
        <v>367</v>
      </c>
      <c r="C62" s="4" t="s">
        <v>403</v>
      </c>
      <c r="G62" s="38"/>
      <c r="H62" s="38"/>
      <c r="J62" t="str">
        <f t="shared" si="0"/>
        <v>Response by:</v>
      </c>
    </row>
    <row r="63" spans="1:11" ht="15" customHeight="1" x14ac:dyDescent="0.3">
      <c r="A63" s="2" t="s">
        <v>42</v>
      </c>
      <c r="C63" s="4" t="s">
        <v>403</v>
      </c>
      <c r="G63" s="38"/>
      <c r="H63" s="38"/>
      <c r="J63" t="str">
        <f t="shared" si="0"/>
        <v>Response by:</v>
      </c>
    </row>
    <row r="64" spans="1:11" ht="15" customHeight="1" x14ac:dyDescent="0.3">
      <c r="A64" s="104" t="s">
        <v>512</v>
      </c>
      <c r="G64" s="38"/>
      <c r="H64" s="38"/>
      <c r="I64" s="100" t="s">
        <v>543</v>
      </c>
      <c r="J64" t="str">
        <f t="shared" si="0"/>
        <v>No Response to Survey by:</v>
      </c>
    </row>
    <row r="65" spans="1:11" x14ac:dyDescent="0.3">
      <c r="A65" s="2" t="s">
        <v>374</v>
      </c>
      <c r="E65" s="4" t="s">
        <v>403</v>
      </c>
      <c r="G65" s="38"/>
      <c r="H65" s="38"/>
      <c r="J65" t="str">
        <f t="shared" si="0"/>
        <v>Response by:</v>
      </c>
      <c r="K65" s="25"/>
    </row>
    <row r="66" spans="1:11" ht="15" customHeight="1" x14ac:dyDescent="0.3">
      <c r="A66" s="2" t="s">
        <v>378</v>
      </c>
      <c r="C66" s="4" t="s">
        <v>403</v>
      </c>
      <c r="G66" s="38"/>
      <c r="H66" s="38"/>
      <c r="J66" t="str">
        <f t="shared" si="0"/>
        <v>Response by:</v>
      </c>
    </row>
    <row r="67" spans="1:11" ht="15" customHeight="1" x14ac:dyDescent="0.3">
      <c r="A67" s="2" t="s">
        <v>348</v>
      </c>
      <c r="D67" s="4" t="s">
        <v>403</v>
      </c>
      <c r="H67" s="38" t="s">
        <v>68</v>
      </c>
      <c r="J67" t="str">
        <f t="shared" si="0"/>
        <v>Response by:</v>
      </c>
    </row>
    <row r="68" spans="1:11" ht="15" customHeight="1" x14ac:dyDescent="0.3">
      <c r="A68" s="2" t="s">
        <v>119</v>
      </c>
      <c r="E68" s="4" t="s">
        <v>403</v>
      </c>
      <c r="G68" s="38"/>
      <c r="H68" s="38"/>
      <c r="J68" t="str">
        <f t="shared" si="0"/>
        <v>Response by:</v>
      </c>
    </row>
    <row r="69" spans="1:11" ht="15" customHeight="1" x14ac:dyDescent="0.3">
      <c r="A69" s="2" t="s">
        <v>93</v>
      </c>
      <c r="C69" s="4" t="s">
        <v>403</v>
      </c>
      <c r="G69" s="38"/>
      <c r="H69" s="38"/>
      <c r="J69" t="str">
        <f t="shared" si="0"/>
        <v>Response by:</v>
      </c>
    </row>
    <row r="70" spans="1:11" s="7" customFormat="1" ht="15" customHeight="1" x14ac:dyDescent="0.3">
      <c r="A70" s="8" t="s">
        <v>124</v>
      </c>
      <c r="B70" s="9"/>
      <c r="C70" s="9"/>
      <c r="D70" s="9"/>
      <c r="E70" s="9" t="s">
        <v>403</v>
      </c>
      <c r="F70" s="9"/>
      <c r="G70" s="39"/>
      <c r="H70" s="39"/>
      <c r="I70" s="103"/>
      <c r="J70" t="str">
        <f t="shared" si="0"/>
        <v>Response by:</v>
      </c>
    </row>
    <row r="71" spans="1:11" ht="15" customHeight="1" x14ac:dyDescent="0.3">
      <c r="A71" s="2" t="s">
        <v>116</v>
      </c>
      <c r="C71" s="4" t="s">
        <v>403</v>
      </c>
      <c r="G71" s="38"/>
      <c r="H71" s="38"/>
      <c r="J71" t="str">
        <f t="shared" si="0"/>
        <v>Response by:</v>
      </c>
    </row>
    <row r="72" spans="1:11" ht="15" customHeight="1" x14ac:dyDescent="0.3">
      <c r="A72" s="2" t="s">
        <v>125</v>
      </c>
      <c r="B72" s="4" t="s">
        <v>403</v>
      </c>
      <c r="G72" s="38"/>
      <c r="H72" s="38"/>
      <c r="J72" t="str">
        <f t="shared" si="0"/>
        <v>Response by:</v>
      </c>
    </row>
    <row r="73" spans="1:11" ht="15" customHeight="1" x14ac:dyDescent="0.3">
      <c r="A73" s="2" t="s">
        <v>346</v>
      </c>
      <c r="C73" s="4" t="s">
        <v>403</v>
      </c>
      <c r="G73" s="38"/>
      <c r="H73" s="38"/>
      <c r="J73" t="str">
        <f t="shared" si="0"/>
        <v>Response by:</v>
      </c>
    </row>
    <row r="74" spans="1:11" ht="15" customHeight="1" x14ac:dyDescent="0.3">
      <c r="A74" s="2" t="s">
        <v>376</v>
      </c>
      <c r="C74" s="4" t="s">
        <v>403</v>
      </c>
      <c r="G74" s="38"/>
      <c r="H74" s="38"/>
      <c r="J74" t="str">
        <f t="shared" ref="J74:J137" si="1">IF(I74="N", "No Response to Survey by:", "Response by:")</f>
        <v>Response by:</v>
      </c>
    </row>
    <row r="75" spans="1:11" ht="15" customHeight="1" x14ac:dyDescent="0.3">
      <c r="A75" s="104" t="s">
        <v>513</v>
      </c>
      <c r="G75" s="38"/>
      <c r="H75" s="38"/>
      <c r="I75" s="100" t="s">
        <v>543</v>
      </c>
      <c r="J75" t="str">
        <f t="shared" si="1"/>
        <v>No Response to Survey by:</v>
      </c>
    </row>
    <row r="76" spans="1:11" ht="15" customHeight="1" x14ac:dyDescent="0.3">
      <c r="A76" s="2" t="s">
        <v>32</v>
      </c>
      <c r="C76" s="4" t="s">
        <v>403</v>
      </c>
      <c r="G76" s="38"/>
      <c r="H76" s="38"/>
      <c r="J76" t="str">
        <f t="shared" si="1"/>
        <v>Response by:</v>
      </c>
    </row>
    <row r="77" spans="1:11" ht="15" customHeight="1" x14ac:dyDescent="0.3">
      <c r="A77" s="104" t="s">
        <v>514</v>
      </c>
      <c r="G77" s="38"/>
      <c r="H77" s="38"/>
      <c r="I77" s="100" t="s">
        <v>543</v>
      </c>
      <c r="J77" t="str">
        <f t="shared" si="1"/>
        <v>No Response to Survey by:</v>
      </c>
    </row>
    <row r="78" spans="1:11" ht="15" customHeight="1" x14ac:dyDescent="0.3">
      <c r="A78" s="2" t="s">
        <v>340</v>
      </c>
      <c r="C78" s="4" t="s">
        <v>403</v>
      </c>
      <c r="G78" s="38"/>
      <c r="H78" s="38"/>
      <c r="J78" t="str">
        <f t="shared" si="1"/>
        <v>Response by:</v>
      </c>
    </row>
    <row r="79" spans="1:11" ht="15" customHeight="1" x14ac:dyDescent="0.3">
      <c r="A79" s="2" t="s">
        <v>229</v>
      </c>
      <c r="C79" s="4" t="s">
        <v>403</v>
      </c>
      <c r="G79" s="38"/>
      <c r="H79" s="38"/>
      <c r="J79" t="str">
        <f t="shared" si="1"/>
        <v>Response by:</v>
      </c>
    </row>
    <row r="80" spans="1:11" ht="15" customHeight="1" x14ac:dyDescent="0.3">
      <c r="A80" s="2" t="s">
        <v>70</v>
      </c>
      <c r="E80" s="4" t="s">
        <v>403</v>
      </c>
      <c r="H80" s="38" t="s">
        <v>75</v>
      </c>
      <c r="J80" t="str">
        <f t="shared" si="1"/>
        <v>Response by:</v>
      </c>
    </row>
    <row r="81" spans="1:10" ht="15" customHeight="1" x14ac:dyDescent="0.3">
      <c r="A81" s="2" t="s">
        <v>350</v>
      </c>
      <c r="C81" s="4" t="s">
        <v>403</v>
      </c>
      <c r="G81" s="38"/>
      <c r="H81" s="38" t="s">
        <v>86</v>
      </c>
      <c r="J81" t="str">
        <f t="shared" si="1"/>
        <v>Response by:</v>
      </c>
    </row>
    <row r="82" spans="1:10" ht="15" customHeight="1" x14ac:dyDescent="0.3">
      <c r="A82" s="7" t="s">
        <v>497</v>
      </c>
      <c r="B82" s="9"/>
      <c r="C82" s="9" t="s">
        <v>403</v>
      </c>
      <c r="D82" s="9"/>
      <c r="E82" s="9"/>
      <c r="F82" s="9"/>
      <c r="G82" s="39"/>
      <c r="H82" s="39"/>
      <c r="J82" t="str">
        <f t="shared" si="1"/>
        <v>Response by:</v>
      </c>
    </row>
    <row r="83" spans="1:10" ht="15" customHeight="1" x14ac:dyDescent="0.3">
      <c r="A83" s="2" t="s">
        <v>305</v>
      </c>
      <c r="C83" s="4" t="s">
        <v>403</v>
      </c>
      <c r="G83" s="38"/>
      <c r="H83" s="38"/>
      <c r="J83" t="str">
        <f t="shared" si="1"/>
        <v>Response by:</v>
      </c>
    </row>
    <row r="84" spans="1:10" ht="15" customHeight="1" x14ac:dyDescent="0.3">
      <c r="A84" s="104" t="s">
        <v>515</v>
      </c>
      <c r="G84" s="38"/>
      <c r="H84" s="38"/>
      <c r="I84" s="100" t="s">
        <v>543</v>
      </c>
      <c r="J84" t="str">
        <f t="shared" si="1"/>
        <v>No Response to Survey by:</v>
      </c>
    </row>
    <row r="85" spans="1:10" ht="15" customHeight="1" x14ac:dyDescent="0.3">
      <c r="A85" s="2" t="s">
        <v>310</v>
      </c>
      <c r="E85" s="4" t="s">
        <v>403</v>
      </c>
      <c r="H85" s="38" t="s">
        <v>312</v>
      </c>
      <c r="J85" t="str">
        <f t="shared" si="1"/>
        <v>Response by:</v>
      </c>
    </row>
    <row r="86" spans="1:10" ht="15" customHeight="1" x14ac:dyDescent="0.3">
      <c r="A86" s="2" t="s">
        <v>361</v>
      </c>
      <c r="E86" s="4" t="s">
        <v>403</v>
      </c>
      <c r="G86" s="38"/>
      <c r="H86" s="38"/>
      <c r="J86" t="str">
        <f t="shared" si="1"/>
        <v>Response by:</v>
      </c>
    </row>
    <row r="87" spans="1:10" ht="15" customHeight="1" x14ac:dyDescent="0.3">
      <c r="A87" s="104" t="s">
        <v>516</v>
      </c>
      <c r="G87" s="38"/>
      <c r="H87" s="38"/>
      <c r="I87" s="100" t="s">
        <v>543</v>
      </c>
      <c r="J87" t="str">
        <f t="shared" si="1"/>
        <v>No Response to Survey by:</v>
      </c>
    </row>
    <row r="88" spans="1:10" ht="15" customHeight="1" x14ac:dyDescent="0.3">
      <c r="A88" s="2" t="s">
        <v>401</v>
      </c>
      <c r="E88" s="4" t="s">
        <v>403</v>
      </c>
      <c r="G88" s="38"/>
      <c r="H88" s="38"/>
      <c r="J88" t="str">
        <f t="shared" si="1"/>
        <v>Response by:</v>
      </c>
    </row>
    <row r="89" spans="1:10" ht="15" customHeight="1" x14ac:dyDescent="0.3">
      <c r="A89" s="7" t="s">
        <v>498</v>
      </c>
      <c r="B89" s="9"/>
      <c r="C89" s="9" t="s">
        <v>403</v>
      </c>
      <c r="D89" s="9"/>
      <c r="E89" s="9"/>
      <c r="F89" s="9"/>
      <c r="G89" s="39"/>
      <c r="H89" s="39"/>
      <c r="J89" t="str">
        <f t="shared" si="1"/>
        <v>Response by:</v>
      </c>
    </row>
    <row r="90" spans="1:10" ht="15" customHeight="1" x14ac:dyDescent="0.3">
      <c r="A90" s="2" t="s">
        <v>77</v>
      </c>
      <c r="C90" s="4" t="s">
        <v>403</v>
      </c>
      <c r="G90" s="38"/>
      <c r="H90" s="38"/>
      <c r="J90" t="str">
        <f t="shared" si="1"/>
        <v>Response by:</v>
      </c>
    </row>
    <row r="91" spans="1:10" ht="15" customHeight="1" x14ac:dyDescent="0.3">
      <c r="A91" s="104" t="s">
        <v>517</v>
      </c>
      <c r="G91" s="38"/>
      <c r="H91" s="38"/>
      <c r="I91" s="100" t="s">
        <v>543</v>
      </c>
      <c r="J91" t="str">
        <f t="shared" si="1"/>
        <v>No Response to Survey by:</v>
      </c>
    </row>
    <row r="92" spans="1:10" ht="15" customHeight="1" x14ac:dyDescent="0.3">
      <c r="A92" s="2" t="s">
        <v>268</v>
      </c>
      <c r="B92" s="4" t="s">
        <v>403</v>
      </c>
      <c r="G92" s="38"/>
      <c r="H92" s="38"/>
      <c r="J92" t="str">
        <f t="shared" si="1"/>
        <v>Response by:</v>
      </c>
    </row>
    <row r="93" spans="1:10" ht="15" customHeight="1" x14ac:dyDescent="0.3">
      <c r="A93" s="2" t="s">
        <v>127</v>
      </c>
      <c r="C93" s="4" t="s">
        <v>403</v>
      </c>
      <c r="G93" s="38"/>
      <c r="H93" s="38"/>
      <c r="J93" t="str">
        <f t="shared" si="1"/>
        <v>Response by:</v>
      </c>
    </row>
    <row r="94" spans="1:10" ht="15" customHeight="1" x14ac:dyDescent="0.3">
      <c r="A94" s="2" t="s">
        <v>134</v>
      </c>
      <c r="E94" s="4" t="s">
        <v>403</v>
      </c>
      <c r="G94" s="38"/>
      <c r="H94" s="38"/>
      <c r="J94" t="str">
        <f t="shared" si="1"/>
        <v>Response by:</v>
      </c>
    </row>
    <row r="95" spans="1:10" ht="15" customHeight="1" x14ac:dyDescent="0.3">
      <c r="A95" s="2" t="s">
        <v>160</v>
      </c>
      <c r="C95" s="4" t="s">
        <v>403</v>
      </c>
      <c r="G95" s="38"/>
      <c r="H95" s="38"/>
      <c r="J95" t="str">
        <f t="shared" si="1"/>
        <v>Response by:</v>
      </c>
    </row>
    <row r="96" spans="1:10" ht="15" customHeight="1" x14ac:dyDescent="0.3">
      <c r="A96" s="104" t="s">
        <v>518</v>
      </c>
      <c r="G96" s="38"/>
      <c r="H96" s="38"/>
      <c r="I96" s="100" t="s">
        <v>543</v>
      </c>
      <c r="J96" t="str">
        <f t="shared" si="1"/>
        <v>No Response to Survey by:</v>
      </c>
    </row>
    <row r="97" spans="1:11" s="7" customFormat="1" ht="15" customHeight="1" x14ac:dyDescent="0.3">
      <c r="A97" s="8" t="s">
        <v>425</v>
      </c>
      <c r="B97" s="9" t="s">
        <v>403</v>
      </c>
      <c r="C97" s="9"/>
      <c r="D97" s="9"/>
      <c r="E97" s="9"/>
      <c r="F97" s="9"/>
      <c r="G97" s="39"/>
      <c r="H97" s="39"/>
      <c r="I97" s="103"/>
      <c r="J97" t="str">
        <f t="shared" si="1"/>
        <v>Response by:</v>
      </c>
    </row>
    <row r="98" spans="1:11" s="7" customFormat="1" ht="15" customHeight="1" x14ac:dyDescent="0.3">
      <c r="A98" s="8" t="s">
        <v>255</v>
      </c>
      <c r="B98" s="9"/>
      <c r="C98" s="9"/>
      <c r="D98" s="9"/>
      <c r="E98" s="9" t="s">
        <v>403</v>
      </c>
      <c r="F98" s="9"/>
      <c r="G98" s="39"/>
      <c r="H98" s="39"/>
      <c r="I98" s="103"/>
      <c r="J98" t="str">
        <f t="shared" si="1"/>
        <v>Response by:</v>
      </c>
    </row>
    <row r="99" spans="1:11" s="103" customFormat="1" ht="15" customHeight="1" x14ac:dyDescent="0.3">
      <c r="A99" s="134" t="s">
        <v>519</v>
      </c>
      <c r="B99" s="135"/>
      <c r="C99" s="135" t="s">
        <v>403</v>
      </c>
      <c r="D99" s="135"/>
      <c r="E99" s="135"/>
      <c r="F99" s="135"/>
      <c r="G99" s="136"/>
      <c r="H99" s="136"/>
      <c r="J99" s="100" t="str">
        <f t="shared" si="1"/>
        <v>Response by:</v>
      </c>
    </row>
    <row r="100" spans="1:11" s="7" customFormat="1" ht="15" customHeight="1" x14ac:dyDescent="0.3">
      <c r="A100" s="108" t="s">
        <v>520</v>
      </c>
      <c r="B100" s="9"/>
      <c r="C100" s="9"/>
      <c r="D100" s="9"/>
      <c r="E100" s="9"/>
      <c r="F100" s="9"/>
      <c r="G100" s="39"/>
      <c r="H100" s="39"/>
      <c r="I100" s="103" t="s">
        <v>543</v>
      </c>
      <c r="J100" t="str">
        <f t="shared" si="1"/>
        <v>No Response to Survey by:</v>
      </c>
    </row>
    <row r="101" spans="1:11" s="7" customFormat="1" ht="15" customHeight="1" x14ac:dyDescent="0.3">
      <c r="A101" s="108" t="s">
        <v>521</v>
      </c>
      <c r="B101" s="9"/>
      <c r="C101" s="9"/>
      <c r="D101" s="9"/>
      <c r="E101" s="9"/>
      <c r="F101" s="9"/>
      <c r="G101" s="39"/>
      <c r="H101" s="39"/>
      <c r="I101" s="103" t="s">
        <v>543</v>
      </c>
      <c r="J101" t="str">
        <f t="shared" si="1"/>
        <v>No Response to Survey by:</v>
      </c>
    </row>
    <row r="102" spans="1:11" s="7" customFormat="1" ht="15" customHeight="1" x14ac:dyDescent="0.3">
      <c r="A102" s="8" t="s">
        <v>424</v>
      </c>
      <c r="B102" s="9" t="s">
        <v>403</v>
      </c>
      <c r="C102" s="9"/>
      <c r="D102" s="9"/>
      <c r="E102" s="9"/>
      <c r="F102" s="9"/>
      <c r="G102" s="39"/>
      <c r="H102" s="39"/>
      <c r="I102" s="103"/>
      <c r="J102" t="str">
        <f t="shared" si="1"/>
        <v>Response by:</v>
      </c>
    </row>
    <row r="103" spans="1:11" ht="15" customHeight="1" x14ac:dyDescent="0.3">
      <c r="A103" s="2" t="s">
        <v>388</v>
      </c>
      <c r="C103" s="4" t="s">
        <v>403</v>
      </c>
      <c r="G103" s="38"/>
      <c r="H103" s="38"/>
      <c r="J103" t="str">
        <f t="shared" si="1"/>
        <v>Response by:</v>
      </c>
    </row>
    <row r="104" spans="1:11" ht="15" customHeight="1" x14ac:dyDescent="0.3">
      <c r="A104" s="2" t="s">
        <v>358</v>
      </c>
      <c r="C104" s="4" t="s">
        <v>403</v>
      </c>
      <c r="G104" s="38"/>
      <c r="H104" s="38"/>
      <c r="J104" t="str">
        <f t="shared" si="1"/>
        <v>Response by:</v>
      </c>
    </row>
    <row r="105" spans="1:11" ht="15" customHeight="1" x14ac:dyDescent="0.3">
      <c r="A105" s="2" t="s">
        <v>201</v>
      </c>
      <c r="C105" s="4" t="s">
        <v>403</v>
      </c>
      <c r="G105" s="38"/>
      <c r="H105" s="38" t="s">
        <v>203</v>
      </c>
      <c r="J105" t="str">
        <f t="shared" si="1"/>
        <v>Response by:</v>
      </c>
    </row>
    <row r="106" spans="1:11" ht="15" customHeight="1" x14ac:dyDescent="0.3">
      <c r="A106" s="104" t="s">
        <v>522</v>
      </c>
      <c r="G106" s="38"/>
      <c r="H106" s="38"/>
      <c r="I106" s="100" t="s">
        <v>543</v>
      </c>
      <c r="J106" t="str">
        <f t="shared" si="1"/>
        <v>No Response to Survey by:</v>
      </c>
    </row>
    <row r="107" spans="1:11" ht="15" customHeight="1" x14ac:dyDescent="0.3">
      <c r="A107" s="2" t="s">
        <v>394</v>
      </c>
      <c r="C107" s="4" t="s">
        <v>403</v>
      </c>
      <c r="G107" s="38"/>
      <c r="H107" s="38"/>
      <c r="J107" t="str">
        <f t="shared" si="1"/>
        <v>Response by:</v>
      </c>
    </row>
    <row r="108" spans="1:11" s="100" customFormat="1" ht="15" customHeight="1" x14ac:dyDescent="0.3">
      <c r="A108" s="117" t="s">
        <v>523</v>
      </c>
      <c r="B108" s="118"/>
      <c r="C108" s="118" t="s">
        <v>403</v>
      </c>
      <c r="D108" s="118"/>
      <c r="E108" s="118"/>
      <c r="F108" s="118"/>
      <c r="G108" s="127"/>
      <c r="H108" s="127"/>
      <c r="J108" s="100" t="str">
        <f t="shared" si="1"/>
        <v>Response by:</v>
      </c>
    </row>
    <row r="109" spans="1:11" ht="15" customHeight="1" x14ac:dyDescent="0.3">
      <c r="A109" s="104" t="s">
        <v>524</v>
      </c>
      <c r="G109" s="38"/>
      <c r="H109" s="38"/>
      <c r="I109" s="100" t="s">
        <v>543</v>
      </c>
      <c r="J109" t="str">
        <f t="shared" si="1"/>
        <v>No Response to Survey by:</v>
      </c>
    </row>
    <row r="110" spans="1:11" ht="15" customHeight="1" x14ac:dyDescent="0.3">
      <c r="A110" s="2" t="s">
        <v>122</v>
      </c>
      <c r="C110" s="4" t="s">
        <v>403</v>
      </c>
      <c r="G110" s="38"/>
      <c r="H110" s="38"/>
      <c r="J110" t="str">
        <f t="shared" si="1"/>
        <v>Response by:</v>
      </c>
    </row>
    <row r="111" spans="1:11" ht="15" customHeight="1" x14ac:dyDescent="0.3">
      <c r="A111" s="104" t="s">
        <v>525</v>
      </c>
      <c r="G111" s="38"/>
      <c r="H111" s="38"/>
      <c r="I111" s="100" t="s">
        <v>543</v>
      </c>
      <c r="J111" t="str">
        <f t="shared" si="1"/>
        <v>No Response to Survey by:</v>
      </c>
    </row>
    <row r="112" spans="1:11" ht="48.6" customHeight="1" x14ac:dyDescent="0.3">
      <c r="A112" s="2" t="s">
        <v>387</v>
      </c>
      <c r="E112" s="4" t="s">
        <v>403</v>
      </c>
      <c r="G112" s="38"/>
      <c r="H112" s="38"/>
      <c r="J112" t="str">
        <f t="shared" si="1"/>
        <v>Response by:</v>
      </c>
      <c r="K112" s="25" t="s">
        <v>548</v>
      </c>
    </row>
    <row r="113" spans="1:10" ht="15" customHeight="1" x14ac:dyDescent="0.3">
      <c r="A113" s="2" t="s">
        <v>397</v>
      </c>
      <c r="C113" s="4" t="s">
        <v>403</v>
      </c>
      <c r="H113" s="38" t="s">
        <v>226</v>
      </c>
      <c r="J113" t="str">
        <f t="shared" si="1"/>
        <v>Response by:</v>
      </c>
    </row>
    <row r="114" spans="1:10" ht="15" customHeight="1" x14ac:dyDescent="0.3">
      <c r="A114" s="2" t="s">
        <v>390</v>
      </c>
      <c r="C114" s="4" t="s">
        <v>403</v>
      </c>
      <c r="G114" s="38"/>
      <c r="H114" s="38"/>
      <c r="J114" t="str">
        <f t="shared" si="1"/>
        <v>Response by:</v>
      </c>
    </row>
    <row r="115" spans="1:10" ht="15" customHeight="1" x14ac:dyDescent="0.3">
      <c r="A115" s="2" t="s">
        <v>377</v>
      </c>
      <c r="C115" s="4" t="s">
        <v>403</v>
      </c>
      <c r="G115" s="38"/>
      <c r="H115" s="38"/>
      <c r="J115" t="str">
        <f t="shared" si="1"/>
        <v>Response by:</v>
      </c>
    </row>
    <row r="116" spans="1:10" s="7" customFormat="1" ht="15" customHeight="1" x14ac:dyDescent="0.3">
      <c r="A116" s="8" t="s">
        <v>24</v>
      </c>
      <c r="B116" s="9"/>
      <c r="C116" s="9" t="s">
        <v>403</v>
      </c>
      <c r="D116" s="9"/>
      <c r="E116" s="9"/>
      <c r="F116" s="9"/>
      <c r="G116" s="39"/>
      <c r="H116" s="39"/>
      <c r="I116" s="103"/>
      <c r="J116" t="str">
        <f t="shared" si="1"/>
        <v>Response by:</v>
      </c>
    </row>
    <row r="117" spans="1:10" s="7" customFormat="1" ht="15" customHeight="1" x14ac:dyDescent="0.3">
      <c r="A117" s="108" t="s">
        <v>526</v>
      </c>
      <c r="B117" s="9"/>
      <c r="C117" s="9"/>
      <c r="D117" s="9"/>
      <c r="E117" s="9"/>
      <c r="F117" s="9"/>
      <c r="G117" s="39"/>
      <c r="H117" s="39"/>
      <c r="I117" s="103" t="s">
        <v>543</v>
      </c>
      <c r="J117" t="str">
        <f t="shared" si="1"/>
        <v>No Response to Survey by:</v>
      </c>
    </row>
    <row r="118" spans="1:10" ht="15" customHeight="1" x14ac:dyDescent="0.3">
      <c r="A118" s="2" t="s">
        <v>115</v>
      </c>
      <c r="C118" s="4" t="s">
        <v>403</v>
      </c>
      <c r="G118" s="38"/>
      <c r="H118" s="38"/>
      <c r="J118" t="str">
        <f t="shared" si="1"/>
        <v>Response by:</v>
      </c>
    </row>
    <row r="119" spans="1:10" ht="15" customHeight="1" x14ac:dyDescent="0.3">
      <c r="A119" s="2" t="s">
        <v>343</v>
      </c>
      <c r="C119" s="4" t="s">
        <v>403</v>
      </c>
      <c r="G119" s="38"/>
      <c r="H119" s="38"/>
      <c r="J119" t="str">
        <f t="shared" si="1"/>
        <v>Response by:</v>
      </c>
    </row>
    <row r="120" spans="1:10" ht="15" customHeight="1" x14ac:dyDescent="0.3">
      <c r="A120" s="2" t="s">
        <v>375</v>
      </c>
      <c r="C120" s="4" t="s">
        <v>403</v>
      </c>
      <c r="G120" s="38"/>
      <c r="H120" s="38" t="s">
        <v>261</v>
      </c>
      <c r="J120" t="str">
        <f t="shared" si="1"/>
        <v>Response by:</v>
      </c>
    </row>
    <row r="121" spans="1:10" ht="15" customHeight="1" x14ac:dyDescent="0.3">
      <c r="A121" s="2" t="s">
        <v>495</v>
      </c>
      <c r="C121" s="4" t="s">
        <v>403</v>
      </c>
      <c r="G121" s="38"/>
      <c r="H121" s="38"/>
      <c r="J121" t="str">
        <f t="shared" si="1"/>
        <v>Response by:</v>
      </c>
    </row>
    <row r="122" spans="1:10" ht="15" customHeight="1" x14ac:dyDescent="0.3">
      <c r="A122" s="104" t="s">
        <v>527</v>
      </c>
      <c r="G122" s="38"/>
      <c r="H122" s="38"/>
      <c r="I122" s="100" t="s">
        <v>543</v>
      </c>
      <c r="J122" t="str">
        <f t="shared" si="1"/>
        <v>No Response to Survey by:</v>
      </c>
    </row>
    <row r="123" spans="1:10" ht="15" customHeight="1" x14ac:dyDescent="0.3">
      <c r="A123" s="2" t="s">
        <v>362</v>
      </c>
      <c r="C123" s="4" t="s">
        <v>403</v>
      </c>
      <c r="G123" s="38"/>
      <c r="H123" s="38"/>
      <c r="J123" t="str">
        <f t="shared" si="1"/>
        <v>Response by:</v>
      </c>
    </row>
    <row r="124" spans="1:10" ht="15" customHeight="1" x14ac:dyDescent="0.3">
      <c r="A124" s="2" t="s">
        <v>386</v>
      </c>
      <c r="C124" s="4" t="s">
        <v>403</v>
      </c>
      <c r="D124" s="4" t="s">
        <v>403</v>
      </c>
      <c r="G124" s="38"/>
      <c r="H124" s="38"/>
      <c r="J124" t="str">
        <f t="shared" si="1"/>
        <v>Response by:</v>
      </c>
    </row>
    <row r="125" spans="1:10" ht="15" customHeight="1" x14ac:dyDescent="0.3">
      <c r="A125" s="104" t="s">
        <v>528</v>
      </c>
      <c r="G125" s="38"/>
      <c r="H125" s="38"/>
      <c r="I125" s="100" t="s">
        <v>543</v>
      </c>
      <c r="J125" t="str">
        <f t="shared" si="1"/>
        <v>No Response to Survey by:</v>
      </c>
    </row>
    <row r="126" spans="1:10" ht="15" customHeight="1" x14ac:dyDescent="0.3">
      <c r="A126" s="2" t="s">
        <v>366</v>
      </c>
      <c r="B126" s="4" t="s">
        <v>403</v>
      </c>
      <c r="G126" s="38"/>
      <c r="H126" s="38"/>
      <c r="J126" t="str">
        <f t="shared" si="1"/>
        <v>Response by:</v>
      </c>
    </row>
    <row r="127" spans="1:10" s="7" customFormat="1" ht="15" customHeight="1" x14ac:dyDescent="0.3">
      <c r="A127" s="8" t="s">
        <v>102</v>
      </c>
      <c r="B127" s="9"/>
      <c r="C127" s="9" t="s">
        <v>403</v>
      </c>
      <c r="D127" s="9"/>
      <c r="E127" s="9"/>
      <c r="F127" s="9"/>
      <c r="G127" s="39"/>
      <c r="H127" s="39"/>
      <c r="I127" s="103"/>
      <c r="J127" t="str">
        <f t="shared" si="1"/>
        <v>Response by:</v>
      </c>
    </row>
    <row r="128" spans="1:10" s="7" customFormat="1" ht="15" customHeight="1" x14ac:dyDescent="0.3">
      <c r="A128" s="108" t="s">
        <v>529</v>
      </c>
      <c r="B128" s="9"/>
      <c r="C128" s="9"/>
      <c r="D128" s="9"/>
      <c r="E128" s="9"/>
      <c r="F128" s="9"/>
      <c r="G128" s="39"/>
      <c r="H128" s="39"/>
      <c r="I128" s="103" t="s">
        <v>543</v>
      </c>
      <c r="J128" t="str">
        <f t="shared" si="1"/>
        <v>No Response to Survey by:</v>
      </c>
    </row>
    <row r="129" spans="1:10" ht="15" customHeight="1" x14ac:dyDescent="0.3">
      <c r="A129" s="2" t="s">
        <v>382</v>
      </c>
      <c r="C129" s="4" t="s">
        <v>403</v>
      </c>
      <c r="G129" s="38"/>
      <c r="H129" s="38"/>
      <c r="J129" t="str">
        <f t="shared" si="1"/>
        <v>Response by:</v>
      </c>
    </row>
    <row r="130" spans="1:10" s="7" customFormat="1" ht="15" customHeight="1" x14ac:dyDescent="0.3">
      <c r="A130" s="11" t="s">
        <v>494</v>
      </c>
      <c r="B130" s="9"/>
      <c r="C130" s="9" t="s">
        <v>403</v>
      </c>
      <c r="D130" s="9"/>
      <c r="E130" s="9"/>
      <c r="F130" s="9"/>
      <c r="G130" s="39"/>
      <c r="H130" s="39"/>
      <c r="I130" s="103"/>
      <c r="J130" t="str">
        <f t="shared" si="1"/>
        <v>Response by:</v>
      </c>
    </row>
    <row r="131" spans="1:10" s="7" customFormat="1" ht="15" customHeight="1" x14ac:dyDescent="0.3">
      <c r="A131" s="109" t="s">
        <v>530</v>
      </c>
      <c r="B131" s="9"/>
      <c r="C131" s="9"/>
      <c r="D131" s="9"/>
      <c r="E131" s="9"/>
      <c r="F131" s="9"/>
      <c r="G131" s="39"/>
      <c r="H131" s="39"/>
      <c r="I131" s="103" t="s">
        <v>543</v>
      </c>
      <c r="J131" t="str">
        <f t="shared" si="1"/>
        <v>No Response to Survey by:</v>
      </c>
    </row>
    <row r="132" spans="1:10" ht="15" customHeight="1" x14ac:dyDescent="0.3">
      <c r="A132" s="2" t="s">
        <v>357</v>
      </c>
      <c r="C132" s="4" t="s">
        <v>403</v>
      </c>
      <c r="G132" s="38"/>
      <c r="H132" s="38"/>
      <c r="J132" t="str">
        <f t="shared" si="1"/>
        <v>Response by:</v>
      </c>
    </row>
    <row r="133" spans="1:10" ht="15" customHeight="1" x14ac:dyDescent="0.3">
      <c r="A133" s="2" t="s">
        <v>216</v>
      </c>
      <c r="C133" s="4" t="s">
        <v>403</v>
      </c>
      <c r="G133" s="38"/>
      <c r="H133" s="38"/>
      <c r="J133" t="str">
        <f t="shared" si="1"/>
        <v>Response by:</v>
      </c>
    </row>
    <row r="134" spans="1:10" ht="15" customHeight="1" x14ac:dyDescent="0.3">
      <c r="A134" s="2" t="s">
        <v>389</v>
      </c>
      <c r="C134" s="4" t="s">
        <v>403</v>
      </c>
      <c r="G134" s="38"/>
      <c r="H134" s="38"/>
      <c r="J134" t="str">
        <f t="shared" si="1"/>
        <v>Response by:</v>
      </c>
    </row>
    <row r="135" spans="1:10" s="7" customFormat="1" ht="15" customHeight="1" x14ac:dyDescent="0.3">
      <c r="A135" s="8" t="s">
        <v>143</v>
      </c>
      <c r="B135" s="9"/>
      <c r="C135" s="9" t="s">
        <v>403</v>
      </c>
      <c r="D135" s="9"/>
      <c r="E135" s="9"/>
      <c r="F135" s="9"/>
      <c r="G135" s="39"/>
      <c r="H135" s="39" t="s">
        <v>243</v>
      </c>
      <c r="I135" s="103"/>
      <c r="J135" t="str">
        <f t="shared" si="1"/>
        <v>Response by:</v>
      </c>
    </row>
    <row r="136" spans="1:10" ht="15" customHeight="1" x14ac:dyDescent="0.3">
      <c r="A136" s="2" t="s">
        <v>4</v>
      </c>
      <c r="D136" s="4" t="s">
        <v>403</v>
      </c>
      <c r="G136" s="38"/>
      <c r="H136" s="38"/>
      <c r="J136" t="str">
        <f t="shared" si="1"/>
        <v>Response by:</v>
      </c>
    </row>
    <row r="137" spans="1:10" ht="15" customHeight="1" x14ac:dyDescent="0.3">
      <c r="A137" s="2" t="s">
        <v>11</v>
      </c>
      <c r="E137" s="4" t="s">
        <v>403</v>
      </c>
      <c r="G137" s="38"/>
      <c r="H137" s="38"/>
      <c r="J137" t="str">
        <f t="shared" si="1"/>
        <v>Response by:</v>
      </c>
    </row>
    <row r="138" spans="1:10" ht="15" customHeight="1" x14ac:dyDescent="0.3">
      <c r="A138" s="2" t="s">
        <v>399</v>
      </c>
      <c r="C138" s="4" t="s">
        <v>403</v>
      </c>
      <c r="G138" s="38"/>
      <c r="H138" s="38"/>
      <c r="J138" t="str">
        <f t="shared" ref="J138:J177" si="2">IF(I138="N", "No Response to Survey by:", "Response by:")</f>
        <v>Response by:</v>
      </c>
    </row>
    <row r="139" spans="1:10" s="100" customFormat="1" ht="15" customHeight="1" x14ac:dyDescent="0.3">
      <c r="A139" s="117" t="s">
        <v>531</v>
      </c>
      <c r="B139" s="118"/>
      <c r="C139" s="118" t="s">
        <v>403</v>
      </c>
      <c r="D139" s="118"/>
      <c r="E139" s="118"/>
      <c r="F139" s="118"/>
      <c r="G139" s="127"/>
      <c r="H139" s="127"/>
      <c r="J139" s="100" t="str">
        <f t="shared" si="2"/>
        <v>Response by:</v>
      </c>
    </row>
    <row r="140" spans="1:10" ht="15" customHeight="1" x14ac:dyDescent="0.3">
      <c r="A140" s="2" t="s">
        <v>173</v>
      </c>
      <c r="E140" s="4" t="s">
        <v>403</v>
      </c>
      <c r="G140" s="38"/>
      <c r="H140" s="38"/>
      <c r="J140" t="str">
        <f t="shared" si="2"/>
        <v>Response by:</v>
      </c>
    </row>
    <row r="141" spans="1:10" ht="15" customHeight="1" x14ac:dyDescent="0.3">
      <c r="A141" s="2" t="s">
        <v>156</v>
      </c>
      <c r="C141" s="4" t="s">
        <v>403</v>
      </c>
      <c r="G141" s="38"/>
      <c r="H141" s="38"/>
      <c r="J141" t="str">
        <f t="shared" si="2"/>
        <v>Response by:</v>
      </c>
    </row>
    <row r="142" spans="1:10" ht="15" customHeight="1" x14ac:dyDescent="0.3">
      <c r="A142" s="2" t="s">
        <v>402</v>
      </c>
      <c r="C142" s="4" t="s">
        <v>403</v>
      </c>
      <c r="G142" s="38"/>
      <c r="H142" s="38"/>
      <c r="J142" t="str">
        <f t="shared" si="2"/>
        <v>Response by:</v>
      </c>
    </row>
    <row r="143" spans="1:10" ht="15" customHeight="1" x14ac:dyDescent="0.3">
      <c r="A143" s="2" t="s">
        <v>393</v>
      </c>
      <c r="E143" s="4" t="s">
        <v>403</v>
      </c>
      <c r="G143" s="38"/>
      <c r="H143" s="38" t="s">
        <v>50</v>
      </c>
      <c r="J143" t="str">
        <f t="shared" si="2"/>
        <v>Response by:</v>
      </c>
    </row>
    <row r="144" spans="1:10" s="7" customFormat="1" ht="15" customHeight="1" x14ac:dyDescent="0.3">
      <c r="A144" s="8" t="s">
        <v>238</v>
      </c>
      <c r="B144" s="9"/>
      <c r="C144" s="9"/>
      <c r="D144" s="9" t="s">
        <v>403</v>
      </c>
      <c r="E144" s="9"/>
      <c r="F144" s="9"/>
      <c r="G144" s="39"/>
      <c r="H144" s="39"/>
      <c r="I144" s="103"/>
      <c r="J144" t="str">
        <f t="shared" si="2"/>
        <v>Response by:</v>
      </c>
    </row>
    <row r="145" spans="1:11" s="7" customFormat="1" ht="15" customHeight="1" x14ac:dyDescent="0.3">
      <c r="A145" s="108" t="s">
        <v>532</v>
      </c>
      <c r="B145" s="9"/>
      <c r="C145" s="9"/>
      <c r="D145" s="9"/>
      <c r="E145" s="9"/>
      <c r="F145" s="9"/>
      <c r="G145" s="39"/>
      <c r="H145" s="39"/>
      <c r="I145" s="103" t="s">
        <v>543</v>
      </c>
      <c r="J145" t="str">
        <f t="shared" si="2"/>
        <v>No Response to Survey by:</v>
      </c>
    </row>
    <row r="146" spans="1:11" ht="15" customHeight="1" x14ac:dyDescent="0.3">
      <c r="A146" s="2" t="s">
        <v>496</v>
      </c>
      <c r="B146" s="4" t="s">
        <v>403</v>
      </c>
      <c r="G146" s="38"/>
      <c r="H146" s="38"/>
      <c r="J146" t="str">
        <f t="shared" si="2"/>
        <v>Response by:</v>
      </c>
    </row>
    <row r="147" spans="1:11" ht="15" customHeight="1" x14ac:dyDescent="0.3">
      <c r="A147" s="2" t="s">
        <v>384</v>
      </c>
      <c r="E147" s="4" t="s">
        <v>403</v>
      </c>
      <c r="G147" s="38"/>
      <c r="H147" s="38"/>
      <c r="J147" t="str">
        <f t="shared" si="2"/>
        <v>Response by:</v>
      </c>
    </row>
    <row r="148" spans="1:11" s="100" customFormat="1" ht="15" customHeight="1" x14ac:dyDescent="0.3">
      <c r="A148" s="117" t="s">
        <v>533</v>
      </c>
      <c r="B148" s="118"/>
      <c r="C148" s="118" t="s">
        <v>403</v>
      </c>
      <c r="D148" s="118"/>
      <c r="E148" s="118"/>
      <c r="F148" s="118"/>
      <c r="H148" s="127" t="s">
        <v>572</v>
      </c>
      <c r="J148" s="100" t="str">
        <f t="shared" si="2"/>
        <v>Response by:</v>
      </c>
    </row>
    <row r="149" spans="1:11" ht="15" customHeight="1" x14ac:dyDescent="0.3">
      <c r="A149" s="2" t="s">
        <v>342</v>
      </c>
      <c r="C149" s="4" t="s">
        <v>403</v>
      </c>
      <c r="G149" s="38"/>
      <c r="H149" s="38"/>
      <c r="J149" t="str">
        <f t="shared" si="2"/>
        <v>Response by:</v>
      </c>
    </row>
    <row r="150" spans="1:11" s="7" customFormat="1" ht="15" customHeight="1" x14ac:dyDescent="0.3">
      <c r="A150" s="8" t="s">
        <v>355</v>
      </c>
      <c r="B150" s="9"/>
      <c r="C150" s="9"/>
      <c r="D150" s="9"/>
      <c r="E150" s="9" t="s">
        <v>403</v>
      </c>
      <c r="F150" s="9"/>
      <c r="G150" s="39"/>
      <c r="H150" s="39"/>
      <c r="I150" s="103"/>
      <c r="J150" t="str">
        <f t="shared" si="2"/>
        <v>Response by:</v>
      </c>
    </row>
    <row r="151" spans="1:11" x14ac:dyDescent="0.3">
      <c r="A151" s="2" t="s">
        <v>140</v>
      </c>
      <c r="E151" s="4" t="s">
        <v>403</v>
      </c>
      <c r="G151" s="38"/>
      <c r="H151" s="38"/>
      <c r="J151" t="str">
        <f t="shared" si="2"/>
        <v>Response by:</v>
      </c>
      <c r="K151" s="25"/>
    </row>
    <row r="152" spans="1:11" ht="15" customHeight="1" x14ac:dyDescent="0.3">
      <c r="A152" s="2" t="s">
        <v>363</v>
      </c>
      <c r="D152" s="4" t="s">
        <v>403</v>
      </c>
      <c r="G152" s="38"/>
      <c r="H152" s="38" t="s">
        <v>136</v>
      </c>
      <c r="J152" t="str">
        <f t="shared" si="2"/>
        <v>Response by:</v>
      </c>
    </row>
    <row r="153" spans="1:11" ht="15" customHeight="1" x14ac:dyDescent="0.3">
      <c r="A153" s="2" t="s">
        <v>359</v>
      </c>
      <c r="C153" s="4" t="s">
        <v>403</v>
      </c>
      <c r="G153" s="38"/>
      <c r="H153" s="38"/>
      <c r="J153" t="str">
        <f t="shared" si="2"/>
        <v>Response by:</v>
      </c>
    </row>
    <row r="154" spans="1:11" ht="15" customHeight="1" x14ac:dyDescent="0.3">
      <c r="A154" s="2" t="s">
        <v>347</v>
      </c>
      <c r="C154" s="4" t="s">
        <v>403</v>
      </c>
      <c r="G154" s="38"/>
      <c r="H154" s="38" t="s">
        <v>62</v>
      </c>
      <c r="J154" t="str">
        <f t="shared" si="2"/>
        <v>Response by:</v>
      </c>
    </row>
    <row r="155" spans="1:11" ht="15" customHeight="1" x14ac:dyDescent="0.3">
      <c r="A155" s="104" t="s">
        <v>534</v>
      </c>
      <c r="G155" s="38"/>
      <c r="H155" s="38"/>
      <c r="I155" s="100" t="s">
        <v>543</v>
      </c>
      <c r="J155" t="str">
        <f t="shared" si="2"/>
        <v>No Response to Survey by:</v>
      </c>
    </row>
    <row r="156" spans="1:11" ht="15" customHeight="1" x14ac:dyDescent="0.3">
      <c r="A156" s="104" t="s">
        <v>535</v>
      </c>
      <c r="G156" s="38"/>
      <c r="H156" s="38"/>
      <c r="I156" s="100" t="s">
        <v>543</v>
      </c>
      <c r="J156" t="str">
        <f t="shared" si="2"/>
        <v>No Response to Survey by:</v>
      </c>
    </row>
    <row r="157" spans="1:11" s="100" customFormat="1" ht="15" customHeight="1" x14ac:dyDescent="0.3">
      <c r="A157" s="117" t="s">
        <v>536</v>
      </c>
      <c r="B157" s="118"/>
      <c r="C157" s="118" t="s">
        <v>403</v>
      </c>
      <c r="D157" s="118"/>
      <c r="E157" s="118"/>
      <c r="F157" s="118"/>
      <c r="G157" s="127"/>
      <c r="H157" s="127"/>
      <c r="J157" s="100" t="str">
        <f t="shared" si="2"/>
        <v>Response by:</v>
      </c>
    </row>
    <row r="158" spans="1:11" ht="15" customHeight="1" x14ac:dyDescent="0.3">
      <c r="A158" s="2" t="s">
        <v>353</v>
      </c>
      <c r="C158" s="4" t="s">
        <v>403</v>
      </c>
      <c r="G158" s="38"/>
      <c r="H158" s="38"/>
      <c r="J158" t="str">
        <f t="shared" si="2"/>
        <v>Response by:</v>
      </c>
    </row>
    <row r="159" spans="1:11" ht="15" customHeight="1" x14ac:dyDescent="0.3">
      <c r="A159" s="2" t="s">
        <v>395</v>
      </c>
      <c r="B159" s="4" t="s">
        <v>403</v>
      </c>
      <c r="G159" s="38"/>
      <c r="H159" s="38"/>
      <c r="J159" t="str">
        <f t="shared" si="2"/>
        <v>Response by:</v>
      </c>
    </row>
    <row r="160" spans="1:11" ht="15" customHeight="1" x14ac:dyDescent="0.3">
      <c r="A160" s="104" t="s">
        <v>537</v>
      </c>
      <c r="G160" s="38"/>
      <c r="H160" s="38"/>
      <c r="I160" s="100" t="s">
        <v>543</v>
      </c>
      <c r="J160" t="str">
        <f t="shared" si="2"/>
        <v>No Response to Survey by:</v>
      </c>
    </row>
    <row r="161" spans="1:10" ht="15" customHeight="1" x14ac:dyDescent="0.3">
      <c r="A161" s="104" t="s">
        <v>538</v>
      </c>
      <c r="G161" s="38"/>
      <c r="H161" s="38"/>
      <c r="I161" s="100" t="s">
        <v>543</v>
      </c>
      <c r="J161" t="str">
        <f t="shared" si="2"/>
        <v>No Response to Survey by:</v>
      </c>
    </row>
    <row r="162" spans="1:10" ht="15" customHeight="1" x14ac:dyDescent="0.3">
      <c r="A162" s="2" t="s">
        <v>392</v>
      </c>
      <c r="B162" s="4" t="s">
        <v>403</v>
      </c>
      <c r="G162" s="38"/>
      <c r="H162" s="38"/>
      <c r="J162" t="str">
        <f t="shared" si="2"/>
        <v>Response by:</v>
      </c>
    </row>
    <row r="163" spans="1:10" s="100" customFormat="1" ht="15" customHeight="1" x14ac:dyDescent="0.3">
      <c r="A163" s="117" t="s">
        <v>539</v>
      </c>
      <c r="B163" s="118" t="s">
        <v>403</v>
      </c>
      <c r="C163" s="118"/>
      <c r="D163" s="118" t="s">
        <v>403</v>
      </c>
      <c r="E163" s="118"/>
      <c r="H163" s="127" t="s">
        <v>589</v>
      </c>
      <c r="J163" s="100" t="str">
        <f t="shared" si="2"/>
        <v>Response by:</v>
      </c>
    </row>
    <row r="164" spans="1:10" s="100" customFormat="1" ht="15" customHeight="1" x14ac:dyDescent="0.3">
      <c r="A164" s="117" t="s">
        <v>540</v>
      </c>
      <c r="B164" s="118"/>
      <c r="C164" s="118" t="s">
        <v>403</v>
      </c>
      <c r="D164" s="118"/>
      <c r="E164" s="118"/>
      <c r="F164" s="118"/>
      <c r="G164" s="127"/>
      <c r="H164" s="127"/>
      <c r="J164" s="100" t="str">
        <f t="shared" si="2"/>
        <v>Response by:</v>
      </c>
    </row>
    <row r="165" spans="1:10" s="7" customFormat="1" ht="15" customHeight="1" x14ac:dyDescent="0.3">
      <c r="A165" s="8" t="s">
        <v>107</v>
      </c>
      <c r="B165" s="9"/>
      <c r="C165" s="9" t="s">
        <v>403</v>
      </c>
      <c r="D165" s="9"/>
      <c r="E165" s="9"/>
      <c r="F165" s="9"/>
      <c r="G165" s="39"/>
      <c r="H165" s="39"/>
      <c r="I165" s="103"/>
      <c r="J165" t="str">
        <f t="shared" si="2"/>
        <v>Response by:</v>
      </c>
    </row>
    <row r="166" spans="1:10" ht="15" customHeight="1" x14ac:dyDescent="0.3">
      <c r="A166" s="2" t="s">
        <v>379</v>
      </c>
      <c r="B166" s="4" t="s">
        <v>403</v>
      </c>
      <c r="G166" s="38"/>
      <c r="H166" s="38"/>
      <c r="J166" t="str">
        <f t="shared" si="2"/>
        <v>Response by:</v>
      </c>
    </row>
    <row r="167" spans="1:10" ht="15" customHeight="1" x14ac:dyDescent="0.3">
      <c r="A167" s="2" t="s">
        <v>381</v>
      </c>
      <c r="C167" s="4" t="s">
        <v>403</v>
      </c>
      <c r="G167" s="38"/>
      <c r="H167" s="38" t="s">
        <v>240</v>
      </c>
      <c r="J167" t="str">
        <f t="shared" si="2"/>
        <v>Response by:</v>
      </c>
    </row>
    <row r="168" spans="1:10" ht="15" customHeight="1" x14ac:dyDescent="0.3">
      <c r="A168" s="104" t="s">
        <v>541</v>
      </c>
      <c r="G168" s="38"/>
      <c r="H168" s="38"/>
      <c r="I168" s="100" t="s">
        <v>543</v>
      </c>
      <c r="J168" t="str">
        <f t="shared" si="2"/>
        <v>No Response to Survey by:</v>
      </c>
    </row>
    <row r="169" spans="1:10" ht="15" customHeight="1" x14ac:dyDescent="0.3">
      <c r="A169" s="2" t="s">
        <v>360</v>
      </c>
      <c r="B169" s="4" t="s">
        <v>403</v>
      </c>
      <c r="G169" s="38"/>
      <c r="H169" s="38"/>
      <c r="J169" t="str">
        <f t="shared" si="2"/>
        <v>Response by:</v>
      </c>
    </row>
    <row r="170" spans="1:10" ht="15" customHeight="1" x14ac:dyDescent="0.3">
      <c r="A170" s="2" t="s">
        <v>365</v>
      </c>
      <c r="E170" s="4" t="s">
        <v>403</v>
      </c>
      <c r="G170" s="38"/>
      <c r="H170" s="38"/>
      <c r="J170" t="str">
        <f t="shared" si="2"/>
        <v>Response by:</v>
      </c>
    </row>
    <row r="171" spans="1:10" ht="15" customHeight="1" x14ac:dyDescent="0.3">
      <c r="A171" s="104" t="s">
        <v>542</v>
      </c>
      <c r="G171" s="38"/>
      <c r="H171" s="38"/>
      <c r="I171" s="100" t="s">
        <v>543</v>
      </c>
      <c r="J171" t="str">
        <f t="shared" si="2"/>
        <v>No Response to Survey by:</v>
      </c>
    </row>
    <row r="172" spans="1:10" ht="15" customHeight="1" x14ac:dyDescent="0.3">
      <c r="A172" s="2" t="s">
        <v>370</v>
      </c>
      <c r="C172" s="4" t="s">
        <v>403</v>
      </c>
      <c r="G172" s="38"/>
      <c r="H172" s="38"/>
      <c r="J172" t="str">
        <f t="shared" si="2"/>
        <v>Response by:</v>
      </c>
    </row>
    <row r="173" spans="1:10" ht="15" customHeight="1" x14ac:dyDescent="0.3">
      <c r="A173" s="2" t="s">
        <v>284</v>
      </c>
      <c r="C173" s="4" t="s">
        <v>403</v>
      </c>
      <c r="G173" s="38"/>
      <c r="H173" s="38"/>
      <c r="J173" t="str">
        <f t="shared" si="2"/>
        <v>Response by:</v>
      </c>
    </row>
    <row r="174" spans="1:10" ht="15" customHeight="1" x14ac:dyDescent="0.3">
      <c r="A174" s="2" t="s">
        <v>155</v>
      </c>
      <c r="C174" s="4" t="s">
        <v>403</v>
      </c>
      <c r="G174" s="38"/>
      <c r="H174" s="38"/>
      <c r="J174" t="str">
        <f t="shared" si="2"/>
        <v>Response by:</v>
      </c>
    </row>
    <row r="175" spans="1:10" ht="15" customHeight="1" x14ac:dyDescent="0.3">
      <c r="A175" s="2" t="s">
        <v>164</v>
      </c>
      <c r="C175" s="4" t="s">
        <v>403</v>
      </c>
      <c r="G175" s="38"/>
      <c r="H175" s="38"/>
      <c r="J175" t="str">
        <f t="shared" si="2"/>
        <v>Response by:</v>
      </c>
    </row>
    <row r="176" spans="1:10" ht="15" customHeight="1" x14ac:dyDescent="0.3">
      <c r="A176" s="2" t="s">
        <v>181</v>
      </c>
      <c r="C176" s="4" t="s">
        <v>403</v>
      </c>
      <c r="G176" s="38"/>
      <c r="H176" s="38"/>
      <c r="J176" t="str">
        <f t="shared" si="2"/>
        <v>Response by:</v>
      </c>
    </row>
    <row r="177" spans="1:10" ht="15" customHeight="1" x14ac:dyDescent="0.3">
      <c r="A177" s="2" t="s">
        <v>356</v>
      </c>
      <c r="C177" s="4" t="s">
        <v>403</v>
      </c>
      <c r="G177" s="38"/>
      <c r="H177" s="38"/>
      <c r="J177" t="str">
        <f t="shared" si="2"/>
        <v>Response by:</v>
      </c>
    </row>
  </sheetData>
  <sortState ref="A73:I82">
    <sortCondition ref="A82"/>
  </sortState>
  <mergeCells count="1">
    <mergeCell ref="C3:D3"/>
  </mergeCells>
  <conditionalFormatting sqref="A9:A177">
    <cfRule type="duplicateValues" dxfId="13" priority="2"/>
  </conditionalFormatting>
  <conditionalFormatting sqref="A8">
    <cfRule type="duplicateValues" dxfId="12" priority="1"/>
  </conditionalFormatting>
  <dataValidations count="1">
    <dataValidation type="list" allowBlank="1" showInputMessage="1" showErrorMessage="1" sqref="B6">
      <formula1>$A$9:$A$177</formula1>
    </dataValidation>
  </dataValidations>
  <printOptions gridLines="1"/>
  <pageMargins left="0.7" right="0.7" top="0.7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zoomScale="90" zoomScaleNormal="90" workbookViewId="0">
      <pane xSplit="1" ySplit="7" topLeftCell="B8" activePane="bottomRight" state="frozen"/>
      <selection pane="topRight" activeCell="B1" sqref="B1"/>
      <selection pane="bottomLeft" activeCell="A2" sqref="A2"/>
      <selection pane="bottomRight" activeCell="B5" sqref="B5"/>
    </sheetView>
  </sheetViews>
  <sheetFormatPr defaultColWidth="8.88671875" defaultRowHeight="14.4" x14ac:dyDescent="0.3"/>
  <cols>
    <col min="1" max="1" width="24.44140625" style="80" customWidth="1"/>
    <col min="2" max="2" width="19.109375" style="75" customWidth="1"/>
    <col min="3" max="3" width="13.5546875" style="75" customWidth="1"/>
    <col min="4" max="4" width="16.44140625" style="75" customWidth="1"/>
    <col min="5" max="5" width="25.5546875" style="75" customWidth="1"/>
    <col min="6" max="6" width="14.5546875" style="75" customWidth="1"/>
    <col min="7" max="7" width="10" style="75" customWidth="1"/>
    <col min="8" max="8" width="101.44140625" style="66" customWidth="1"/>
    <col min="9" max="9" width="105.109375" style="66" customWidth="1"/>
    <col min="10" max="10" width="16.5546875" style="67" hidden="1" customWidth="1"/>
    <col min="11" max="11" width="22.88671875" style="68" hidden="1" customWidth="1"/>
    <col min="12" max="12" width="76.33203125" style="68" customWidth="1"/>
    <col min="13" max="16384" width="8.88671875" style="68"/>
  </cols>
  <sheetData>
    <row r="1" spans="1:12" x14ac:dyDescent="0.3">
      <c r="A1" s="63" t="s">
        <v>479</v>
      </c>
      <c r="B1" s="64"/>
      <c r="C1" s="64"/>
      <c r="D1" s="64"/>
      <c r="E1" s="64"/>
      <c r="F1" s="64"/>
      <c r="G1" s="64"/>
      <c r="H1" s="65"/>
    </row>
    <row r="2" spans="1:12" x14ac:dyDescent="0.3">
      <c r="A2" s="69"/>
      <c r="B2" s="64"/>
      <c r="C2" s="148" t="str">
        <f>VLOOKUP($B$5,$A$8:$K$176, 11, FALSE)</f>
        <v>Response by:</v>
      </c>
      <c r="D2" s="149"/>
      <c r="E2" s="111" t="str">
        <f>$B$5</f>
        <v>Brookfield</v>
      </c>
      <c r="F2" s="64"/>
      <c r="G2" s="64"/>
      <c r="H2" s="93" t="s">
        <v>486</v>
      </c>
    </row>
    <row r="3" spans="1:12" ht="58.95" customHeight="1" x14ac:dyDescent="0.3">
      <c r="A3" s="70" t="s">
        <v>432</v>
      </c>
      <c r="B3" s="64"/>
      <c r="C3" s="115" t="s">
        <v>481</v>
      </c>
      <c r="D3" s="71" t="str">
        <f>VLOOKUP($B$5,$A$8:$K$176, 2, FALSE)</f>
        <v>X</v>
      </c>
      <c r="E3" s="115" t="s">
        <v>484</v>
      </c>
      <c r="F3" s="71">
        <f>VLOOKUP($B$5,$A$8:$K$176, 5, FALSE)</f>
        <v>0</v>
      </c>
      <c r="G3" s="64"/>
      <c r="H3" s="141">
        <f>VLOOKUP($B$5,$A$8:$K$176, 8, FALSE)</f>
        <v>0</v>
      </c>
    </row>
    <row r="4" spans="1:12" ht="61.95" customHeight="1" x14ac:dyDescent="0.3">
      <c r="A4" s="65" t="s">
        <v>480</v>
      </c>
      <c r="B4" s="64"/>
      <c r="C4" s="115" t="s">
        <v>482</v>
      </c>
      <c r="D4" s="71">
        <f>VLOOKUP($B$5,$A$8:$K$176, 3, FALSE)</f>
        <v>0</v>
      </c>
      <c r="E4" s="115" t="s">
        <v>485</v>
      </c>
      <c r="F4" s="71">
        <f>VLOOKUP($B$5,$A$8:$K$176, 6, FALSE)</f>
        <v>0</v>
      </c>
      <c r="G4" s="64"/>
      <c r="H4" s="94" t="s">
        <v>436</v>
      </c>
    </row>
    <row r="5" spans="1:12" ht="43.2" customHeight="1" x14ac:dyDescent="0.3">
      <c r="A5" s="72" t="s">
        <v>474</v>
      </c>
      <c r="B5" s="73" t="s">
        <v>503</v>
      </c>
      <c r="C5" s="115" t="s">
        <v>483</v>
      </c>
      <c r="D5" s="71">
        <f>VLOOKUP($B$5,$A$8:$K$176, 4, FALSE)</f>
        <v>0</v>
      </c>
      <c r="E5" s="115" t="s">
        <v>441</v>
      </c>
      <c r="F5" s="71">
        <f>VLOOKUP($B$5,$A$8:$K$176, 7, FALSE)</f>
        <v>0</v>
      </c>
      <c r="G5" s="64"/>
      <c r="H5" s="141">
        <f>VLOOKUP($B$5,$A$8:$K$176, 9, FALSE)</f>
        <v>0</v>
      </c>
    </row>
    <row r="6" spans="1:12" s="77" customFormat="1" x14ac:dyDescent="0.3">
      <c r="A6" s="74"/>
      <c r="B6" s="64" t="s">
        <v>449</v>
      </c>
      <c r="C6" s="64" t="s">
        <v>450</v>
      </c>
      <c r="D6" s="64" t="s">
        <v>451</v>
      </c>
      <c r="E6" s="64" t="s">
        <v>452</v>
      </c>
      <c r="F6" s="64" t="s">
        <v>453</v>
      </c>
      <c r="G6" s="64" t="s">
        <v>454</v>
      </c>
      <c r="H6" s="64"/>
      <c r="I6" s="75"/>
      <c r="J6" s="76"/>
    </row>
    <row r="7" spans="1:12" s="79" customFormat="1" ht="43.2" x14ac:dyDescent="0.3">
      <c r="A7" s="78" t="s">
        <v>547</v>
      </c>
      <c r="B7" s="114" t="s">
        <v>404</v>
      </c>
      <c r="C7" s="114" t="s">
        <v>409</v>
      </c>
      <c r="D7" s="114" t="s">
        <v>410</v>
      </c>
      <c r="E7" s="114" t="s">
        <v>550</v>
      </c>
      <c r="F7" s="114" t="s">
        <v>485</v>
      </c>
      <c r="G7" s="114" t="s">
        <v>441</v>
      </c>
      <c r="H7" s="78" t="s">
        <v>486</v>
      </c>
      <c r="I7" s="78" t="s">
        <v>411</v>
      </c>
      <c r="J7" s="101" t="s">
        <v>544</v>
      </c>
      <c r="K7" s="102" t="s">
        <v>545</v>
      </c>
      <c r="L7" s="78" t="s">
        <v>551</v>
      </c>
    </row>
    <row r="8" spans="1:12" ht="15" customHeight="1" x14ac:dyDescent="0.3">
      <c r="A8" s="2" t="s">
        <v>295</v>
      </c>
      <c r="E8" s="75" t="s">
        <v>403</v>
      </c>
      <c r="H8" s="84"/>
      <c r="I8" s="84" t="s">
        <v>296</v>
      </c>
      <c r="J8" s="100"/>
      <c r="K8" s="68" t="str">
        <f>IF(J8="N", "No Response to Survey by:", "Response by:")</f>
        <v>Response by:</v>
      </c>
      <c r="L8" s="68" t="s">
        <v>552</v>
      </c>
    </row>
    <row r="9" spans="1:12" s="126" customFormat="1" ht="15" customHeight="1" x14ac:dyDescent="0.3">
      <c r="A9" s="117" t="s">
        <v>500</v>
      </c>
      <c r="B9" s="118" t="s">
        <v>403</v>
      </c>
      <c r="C9" s="118"/>
      <c r="D9" s="118"/>
      <c r="E9" s="118"/>
      <c r="F9" s="118" t="s">
        <v>403</v>
      </c>
      <c r="G9" s="118"/>
      <c r="H9" s="127" t="s">
        <v>573</v>
      </c>
      <c r="I9" s="127"/>
      <c r="J9" s="100"/>
      <c r="K9" s="119" t="str">
        <f t="shared" ref="K9:K72" si="0">IF(J9="N", "No Response to Survey by:", "Response by:")</f>
        <v>Response by:</v>
      </c>
    </row>
    <row r="10" spans="1:12" s="81" customFormat="1" ht="15" customHeight="1" x14ac:dyDescent="0.3">
      <c r="A10" s="2" t="s">
        <v>186</v>
      </c>
      <c r="B10" s="75"/>
      <c r="C10" s="75"/>
      <c r="D10" s="75"/>
      <c r="E10" s="75" t="s">
        <v>403</v>
      </c>
      <c r="F10" s="82"/>
      <c r="G10" s="75"/>
      <c r="H10" s="84" t="s">
        <v>187</v>
      </c>
      <c r="I10" s="84" t="s">
        <v>188</v>
      </c>
      <c r="J10" s="103"/>
      <c r="K10" s="68" t="str">
        <f t="shared" si="0"/>
        <v>Response by:</v>
      </c>
      <c r="L10" s="68" t="s">
        <v>552</v>
      </c>
    </row>
    <row r="11" spans="1:12" s="81" customFormat="1" ht="15" customHeight="1" x14ac:dyDescent="0.3">
      <c r="A11" s="2" t="s">
        <v>320</v>
      </c>
      <c r="B11" s="75" t="s">
        <v>403</v>
      </c>
      <c r="C11" s="75"/>
      <c r="D11" s="75"/>
      <c r="E11" s="75"/>
      <c r="F11" s="75"/>
      <c r="G11" s="75"/>
      <c r="H11" s="84"/>
      <c r="I11" s="84"/>
      <c r="J11" s="103"/>
      <c r="K11" s="68" t="str">
        <f t="shared" si="0"/>
        <v>Response by:</v>
      </c>
    </row>
    <row r="12" spans="1:12" ht="15" customHeight="1" x14ac:dyDescent="0.3">
      <c r="A12" s="2" t="s">
        <v>368</v>
      </c>
      <c r="B12" s="75" t="s">
        <v>403</v>
      </c>
      <c r="E12" s="75" t="s">
        <v>403</v>
      </c>
      <c r="H12" s="84"/>
      <c r="I12" s="84" t="s">
        <v>33</v>
      </c>
      <c r="J12" s="103"/>
      <c r="K12" s="68" t="str">
        <f t="shared" si="0"/>
        <v>Response by:</v>
      </c>
      <c r="L12" s="68" t="s">
        <v>553</v>
      </c>
    </row>
    <row r="13" spans="1:12" ht="15" customHeight="1" x14ac:dyDescent="0.3">
      <c r="A13" s="2" t="s">
        <v>398</v>
      </c>
      <c r="E13" s="75" t="s">
        <v>403</v>
      </c>
      <c r="H13" s="84"/>
      <c r="I13" s="84"/>
      <c r="J13" s="100"/>
      <c r="K13" s="68" t="str">
        <f t="shared" si="0"/>
        <v>Response by:</v>
      </c>
      <c r="L13" s="68" t="s">
        <v>554</v>
      </c>
    </row>
    <row r="14" spans="1:12" ht="15" customHeight="1" x14ac:dyDescent="0.3">
      <c r="A14" s="2" t="s">
        <v>219</v>
      </c>
      <c r="B14" s="75" t="s">
        <v>403</v>
      </c>
      <c r="H14" s="84"/>
      <c r="I14" s="84"/>
      <c r="J14" s="100"/>
      <c r="K14" s="68" t="str">
        <f t="shared" si="0"/>
        <v>Response by:</v>
      </c>
    </row>
    <row r="15" spans="1:12" ht="15" customHeight="1" x14ac:dyDescent="0.3">
      <c r="A15" s="2" t="s">
        <v>344</v>
      </c>
      <c r="E15" s="75" t="s">
        <v>403</v>
      </c>
      <c r="H15" s="84"/>
      <c r="I15" s="84" t="s">
        <v>16</v>
      </c>
      <c r="J15" s="100"/>
      <c r="K15" s="68" t="str">
        <f t="shared" si="0"/>
        <v>Response by:</v>
      </c>
      <c r="L15" s="68" t="s">
        <v>554</v>
      </c>
    </row>
    <row r="16" spans="1:12" ht="15" customHeight="1" x14ac:dyDescent="0.3">
      <c r="A16" s="104" t="s">
        <v>501</v>
      </c>
      <c r="B16" s="116"/>
      <c r="C16" s="116"/>
      <c r="D16" s="116"/>
      <c r="E16" s="116"/>
      <c r="F16" s="116"/>
      <c r="G16" s="116"/>
      <c r="H16" s="84"/>
      <c r="I16" s="145"/>
      <c r="J16" s="100" t="s">
        <v>543</v>
      </c>
      <c r="K16" s="68" t="str">
        <f t="shared" si="0"/>
        <v>No Response to Survey by:</v>
      </c>
    </row>
    <row r="17" spans="1:12" ht="15" customHeight="1" x14ac:dyDescent="0.3">
      <c r="A17" s="2" t="s">
        <v>38</v>
      </c>
      <c r="E17" s="75" t="s">
        <v>403</v>
      </c>
      <c r="H17" s="84"/>
      <c r="I17" s="84" t="s">
        <v>39</v>
      </c>
      <c r="J17" s="100"/>
      <c r="K17" s="68" t="str">
        <f t="shared" si="0"/>
        <v>Response by:</v>
      </c>
      <c r="L17" s="68" t="s">
        <v>554</v>
      </c>
    </row>
    <row r="18" spans="1:12" ht="15" customHeight="1" x14ac:dyDescent="0.3">
      <c r="A18" s="2" t="s">
        <v>206</v>
      </c>
      <c r="B18" s="75" t="s">
        <v>403</v>
      </c>
      <c r="H18" s="84"/>
      <c r="I18" s="84"/>
      <c r="J18" s="100"/>
      <c r="K18" s="68" t="str">
        <f t="shared" si="0"/>
        <v>Response by:</v>
      </c>
    </row>
    <row r="19" spans="1:12" ht="15" customHeight="1" x14ac:dyDescent="0.3">
      <c r="A19" s="104" t="s">
        <v>502</v>
      </c>
      <c r="B19" s="116"/>
      <c r="C19" s="116"/>
      <c r="D19" s="116"/>
      <c r="E19" s="116"/>
      <c r="F19" s="116"/>
      <c r="G19" s="116"/>
      <c r="H19" s="145"/>
      <c r="I19" s="145"/>
      <c r="J19" s="100" t="s">
        <v>543</v>
      </c>
      <c r="K19" s="68" t="str">
        <f t="shared" si="0"/>
        <v>No Response to Survey by:</v>
      </c>
    </row>
    <row r="20" spans="1:12" ht="15" customHeight="1" x14ac:dyDescent="0.3">
      <c r="A20" s="2" t="s">
        <v>47</v>
      </c>
      <c r="E20" s="75" t="s">
        <v>403</v>
      </c>
      <c r="H20" s="84"/>
      <c r="I20" s="84" t="s">
        <v>48</v>
      </c>
      <c r="J20" s="100"/>
      <c r="K20" s="68" t="str">
        <f t="shared" si="0"/>
        <v>Response by:</v>
      </c>
      <c r="L20" s="68" t="s">
        <v>555</v>
      </c>
    </row>
    <row r="21" spans="1:12" ht="15" customHeight="1" x14ac:dyDescent="0.3">
      <c r="A21" s="2" t="s">
        <v>170</v>
      </c>
      <c r="B21" s="75" t="s">
        <v>403</v>
      </c>
      <c r="H21" s="84"/>
      <c r="I21" s="84"/>
      <c r="J21" s="100"/>
      <c r="K21" s="68" t="str">
        <f t="shared" si="0"/>
        <v>Response by:</v>
      </c>
    </row>
    <row r="22" spans="1:12" ht="15" customHeight="1" x14ac:dyDescent="0.3">
      <c r="A22" s="8" t="s">
        <v>445</v>
      </c>
      <c r="B22" s="82" t="s">
        <v>403</v>
      </c>
      <c r="C22" s="82" t="s">
        <v>403</v>
      </c>
      <c r="D22" s="82" t="s">
        <v>403</v>
      </c>
      <c r="E22" s="82"/>
      <c r="F22" s="82" t="s">
        <v>403</v>
      </c>
      <c r="G22" s="82"/>
      <c r="H22" s="85" t="s">
        <v>6</v>
      </c>
      <c r="I22" s="85"/>
      <c r="J22" s="100"/>
      <c r="K22" s="68" t="str">
        <f t="shared" si="0"/>
        <v>Response by:</v>
      </c>
    </row>
    <row r="23" spans="1:12" ht="15" customHeight="1" x14ac:dyDescent="0.3">
      <c r="A23" s="2" t="s">
        <v>349</v>
      </c>
      <c r="E23" s="75" t="s">
        <v>403</v>
      </c>
      <c r="H23" s="84"/>
      <c r="I23" s="84"/>
      <c r="J23" s="100"/>
      <c r="K23" s="68" t="str">
        <f t="shared" si="0"/>
        <v>Response by:</v>
      </c>
      <c r="L23" s="68" t="s">
        <v>553</v>
      </c>
    </row>
    <row r="24" spans="1:12" ht="15" customHeight="1" x14ac:dyDescent="0.3">
      <c r="A24" s="2" t="s">
        <v>53</v>
      </c>
      <c r="B24" s="75" t="s">
        <v>403</v>
      </c>
      <c r="C24" s="75" t="s">
        <v>403</v>
      </c>
      <c r="H24" s="84"/>
      <c r="I24" s="84"/>
      <c r="J24" s="100"/>
      <c r="K24" s="68" t="str">
        <f t="shared" si="0"/>
        <v>Response by:</v>
      </c>
    </row>
    <row r="25" spans="1:12" s="119" customFormat="1" ht="15" customHeight="1" x14ac:dyDescent="0.3">
      <c r="A25" s="117" t="s">
        <v>503</v>
      </c>
      <c r="B25" s="118" t="s">
        <v>403</v>
      </c>
      <c r="C25" s="118"/>
      <c r="D25" s="118"/>
      <c r="E25" s="118"/>
      <c r="F25" s="118"/>
      <c r="G25" s="118"/>
      <c r="H25" s="127"/>
      <c r="I25" s="127"/>
      <c r="J25" s="100"/>
      <c r="K25" s="119" t="str">
        <f t="shared" si="0"/>
        <v>Response by:</v>
      </c>
    </row>
    <row r="26" spans="1:12" ht="15" customHeight="1" x14ac:dyDescent="0.3">
      <c r="A26" s="2" t="s">
        <v>82</v>
      </c>
      <c r="E26" s="75" t="s">
        <v>403</v>
      </c>
      <c r="H26" s="84"/>
      <c r="I26" s="84"/>
      <c r="J26" s="100"/>
      <c r="K26" s="68" t="str">
        <f t="shared" si="0"/>
        <v>Response by:</v>
      </c>
      <c r="L26" s="68" t="s">
        <v>555</v>
      </c>
    </row>
    <row r="27" spans="1:12" ht="15" customHeight="1" x14ac:dyDescent="0.3">
      <c r="A27" s="2" t="s">
        <v>385</v>
      </c>
      <c r="E27" s="75" t="s">
        <v>403</v>
      </c>
      <c r="H27" s="84"/>
      <c r="I27" s="84" t="s">
        <v>326</v>
      </c>
      <c r="J27" s="100"/>
      <c r="K27" s="68" t="str">
        <f t="shared" si="0"/>
        <v>Response by:</v>
      </c>
      <c r="L27" s="68" t="s">
        <v>560</v>
      </c>
    </row>
    <row r="28" spans="1:12" ht="15" customHeight="1" x14ac:dyDescent="0.3">
      <c r="A28" s="104" t="s">
        <v>504</v>
      </c>
      <c r="B28" s="116"/>
      <c r="C28" s="116"/>
      <c r="D28" s="116"/>
      <c r="E28" s="116"/>
      <c r="F28" s="116"/>
      <c r="G28" s="116"/>
      <c r="H28" s="84"/>
      <c r="I28" s="145"/>
      <c r="J28" s="100" t="s">
        <v>543</v>
      </c>
      <c r="K28" s="68" t="str">
        <f t="shared" si="0"/>
        <v>No Response to Survey by:</v>
      </c>
    </row>
    <row r="29" spans="1:12" ht="15" customHeight="1" x14ac:dyDescent="0.3">
      <c r="A29" s="2" t="s">
        <v>383</v>
      </c>
      <c r="E29" s="75" t="s">
        <v>403</v>
      </c>
      <c r="H29" s="84"/>
      <c r="I29" s="84" t="s">
        <v>302</v>
      </c>
      <c r="J29" s="100"/>
      <c r="K29" s="68" t="str">
        <f t="shared" si="0"/>
        <v>Response by:</v>
      </c>
      <c r="L29" s="68" t="s">
        <v>555</v>
      </c>
    </row>
    <row r="30" spans="1:12" ht="15" customHeight="1" x14ac:dyDescent="0.3">
      <c r="A30" s="2" t="s">
        <v>351</v>
      </c>
      <c r="B30" s="75" t="s">
        <v>403</v>
      </c>
      <c r="H30" s="84"/>
      <c r="I30" s="84"/>
      <c r="J30" s="100"/>
      <c r="K30" s="68" t="str">
        <f t="shared" si="0"/>
        <v>Response by:</v>
      </c>
    </row>
    <row r="31" spans="1:12" s="81" customFormat="1" ht="15" customHeight="1" x14ac:dyDescent="0.3">
      <c r="A31" s="2" t="s">
        <v>373</v>
      </c>
      <c r="B31" s="75"/>
      <c r="C31" s="75"/>
      <c r="D31" s="75"/>
      <c r="E31" s="75" t="s">
        <v>403</v>
      </c>
      <c r="F31" s="82"/>
      <c r="G31" s="75"/>
      <c r="H31" s="85"/>
      <c r="I31" s="84" t="s">
        <v>249</v>
      </c>
      <c r="J31" s="100"/>
      <c r="K31" s="68" t="str">
        <f t="shared" si="0"/>
        <v>Response by:</v>
      </c>
      <c r="L31" s="68" t="s">
        <v>555</v>
      </c>
    </row>
    <row r="32" spans="1:12" ht="15" customHeight="1" x14ac:dyDescent="0.3">
      <c r="A32" s="2" t="s">
        <v>372</v>
      </c>
      <c r="B32" s="75" t="s">
        <v>403</v>
      </c>
      <c r="H32" s="84"/>
      <c r="I32" s="84"/>
      <c r="J32" s="100"/>
      <c r="K32" s="68" t="str">
        <f t="shared" si="0"/>
        <v>Response by:</v>
      </c>
    </row>
    <row r="33" spans="1:12" ht="15" customHeight="1" x14ac:dyDescent="0.3">
      <c r="A33" s="2" t="s">
        <v>364</v>
      </c>
      <c r="E33" s="75" t="s">
        <v>403</v>
      </c>
      <c r="H33" s="84"/>
      <c r="I33" s="84" t="s">
        <v>138</v>
      </c>
      <c r="J33" s="100"/>
      <c r="K33" s="68" t="str">
        <f t="shared" si="0"/>
        <v>Response by:</v>
      </c>
      <c r="L33" s="68" t="s">
        <v>556</v>
      </c>
    </row>
    <row r="34" spans="1:12" ht="15" customHeight="1" x14ac:dyDescent="0.3">
      <c r="A34" s="2" t="s">
        <v>345</v>
      </c>
      <c r="B34" s="75" t="s">
        <v>403</v>
      </c>
      <c r="E34" s="75" t="s">
        <v>403</v>
      </c>
      <c r="H34" s="84"/>
      <c r="I34" s="84" t="s">
        <v>19</v>
      </c>
      <c r="J34" s="100"/>
      <c r="K34" s="68" t="str">
        <f t="shared" si="0"/>
        <v>Response by:</v>
      </c>
    </row>
    <row r="35" spans="1:12" ht="15" customHeight="1" x14ac:dyDescent="0.3">
      <c r="A35" s="2" t="s">
        <v>177</v>
      </c>
      <c r="E35" s="75" t="s">
        <v>403</v>
      </c>
      <c r="G35" s="75" t="s">
        <v>403</v>
      </c>
      <c r="H35" s="84" t="s">
        <v>178</v>
      </c>
      <c r="I35" s="84"/>
      <c r="J35" s="100"/>
      <c r="K35" s="68" t="str">
        <f t="shared" si="0"/>
        <v>Response by:</v>
      </c>
      <c r="L35" s="68" t="s">
        <v>555</v>
      </c>
    </row>
    <row r="36" spans="1:12" s="81" customFormat="1" ht="15" customHeight="1" x14ac:dyDescent="0.3">
      <c r="A36" s="8" t="s">
        <v>183</v>
      </c>
      <c r="B36" s="82"/>
      <c r="C36" s="82"/>
      <c r="D36" s="82"/>
      <c r="E36" s="82" t="s">
        <v>403</v>
      </c>
      <c r="F36" s="82"/>
      <c r="G36" s="82"/>
      <c r="H36" s="85"/>
      <c r="I36" s="85"/>
      <c r="J36" s="103"/>
      <c r="K36" s="68" t="str">
        <f t="shared" si="0"/>
        <v>Response by:</v>
      </c>
      <c r="L36" s="68" t="s">
        <v>553</v>
      </c>
    </row>
    <row r="37" spans="1:12" ht="15" customHeight="1" x14ac:dyDescent="0.3">
      <c r="A37" s="2" t="s">
        <v>144</v>
      </c>
      <c r="E37" s="75" t="s">
        <v>403</v>
      </c>
      <c r="H37" s="84"/>
      <c r="I37" s="84" t="s">
        <v>145</v>
      </c>
      <c r="J37" s="100"/>
      <c r="K37" s="68" t="str">
        <f t="shared" si="0"/>
        <v>Response by:</v>
      </c>
      <c r="L37" s="68" t="s">
        <v>552</v>
      </c>
    </row>
    <row r="38" spans="1:12" ht="15" customHeight="1" x14ac:dyDescent="0.3">
      <c r="A38" s="2" t="s">
        <v>267</v>
      </c>
      <c r="E38" s="75" t="s">
        <v>403</v>
      </c>
      <c r="H38" s="84"/>
      <c r="I38" s="84" t="s">
        <v>33</v>
      </c>
      <c r="J38" s="100"/>
      <c r="K38" s="68" t="str">
        <f t="shared" si="0"/>
        <v>Response by:</v>
      </c>
      <c r="L38" s="68" t="s">
        <v>553</v>
      </c>
    </row>
    <row r="39" spans="1:12" ht="15" customHeight="1" x14ac:dyDescent="0.3">
      <c r="A39" s="2" t="s">
        <v>273</v>
      </c>
      <c r="E39" s="75" t="s">
        <v>403</v>
      </c>
      <c r="H39" s="84"/>
      <c r="I39" s="84"/>
      <c r="J39" s="100"/>
      <c r="K39" s="68" t="str">
        <f t="shared" si="0"/>
        <v>Response by:</v>
      </c>
      <c r="L39" s="68" t="s">
        <v>552</v>
      </c>
    </row>
    <row r="40" spans="1:12" ht="15" customHeight="1" x14ac:dyDescent="0.3">
      <c r="A40" s="2" t="s">
        <v>161</v>
      </c>
      <c r="G40" s="75" t="s">
        <v>403</v>
      </c>
      <c r="H40" s="84" t="s">
        <v>162</v>
      </c>
      <c r="I40" s="84"/>
      <c r="J40" s="100"/>
      <c r="K40" s="68" t="str">
        <f t="shared" si="0"/>
        <v>Response by:</v>
      </c>
    </row>
    <row r="41" spans="1:12" s="119" customFormat="1" ht="15" customHeight="1" x14ac:dyDescent="0.3">
      <c r="A41" s="117" t="s">
        <v>505</v>
      </c>
      <c r="B41" s="118"/>
      <c r="C41" s="118"/>
      <c r="D41" s="118"/>
      <c r="E41" s="118"/>
      <c r="F41" s="118" t="s">
        <v>403</v>
      </c>
      <c r="G41" s="118"/>
      <c r="H41" s="127" t="s">
        <v>576</v>
      </c>
      <c r="I41" s="127"/>
      <c r="J41" s="100"/>
      <c r="K41" s="119" t="str">
        <f t="shared" si="0"/>
        <v>Response by:</v>
      </c>
    </row>
    <row r="42" spans="1:12" ht="15" customHeight="1" x14ac:dyDescent="0.3">
      <c r="A42" s="8" t="s">
        <v>315</v>
      </c>
      <c r="B42" s="82"/>
      <c r="C42" s="82"/>
      <c r="D42" s="82"/>
      <c r="E42" s="82"/>
      <c r="F42" s="82"/>
      <c r="G42" s="82" t="s">
        <v>403</v>
      </c>
      <c r="H42" s="85" t="s">
        <v>316</v>
      </c>
      <c r="I42" s="85" t="s">
        <v>317</v>
      </c>
      <c r="J42" s="103"/>
      <c r="K42" s="68" t="str">
        <f t="shared" si="0"/>
        <v>Response by:</v>
      </c>
    </row>
    <row r="43" spans="1:12" ht="15" customHeight="1" x14ac:dyDescent="0.3">
      <c r="A43" s="108" t="s">
        <v>506</v>
      </c>
      <c r="B43" s="116"/>
      <c r="C43" s="116"/>
      <c r="D43" s="116"/>
      <c r="E43" s="116"/>
      <c r="F43" s="116"/>
      <c r="G43" s="116"/>
      <c r="H43" s="145"/>
      <c r="I43" s="145"/>
      <c r="J43" s="103" t="s">
        <v>543</v>
      </c>
      <c r="K43" s="68" t="str">
        <f t="shared" si="0"/>
        <v>No Response to Survey by:</v>
      </c>
    </row>
    <row r="44" spans="1:12" ht="15" customHeight="1" x14ac:dyDescent="0.3">
      <c r="A44" s="108" t="s">
        <v>507</v>
      </c>
      <c r="B44" s="116"/>
      <c r="C44" s="116"/>
      <c r="D44" s="116"/>
      <c r="E44" s="116"/>
      <c r="F44" s="116"/>
      <c r="G44" s="116"/>
      <c r="H44" s="145"/>
      <c r="I44" s="145"/>
      <c r="J44" s="103" t="s">
        <v>543</v>
      </c>
      <c r="K44" s="68" t="str">
        <f t="shared" si="0"/>
        <v>No Response to Survey by:</v>
      </c>
    </row>
    <row r="45" spans="1:12" ht="15" customHeight="1" x14ac:dyDescent="0.3">
      <c r="A45" s="2" t="s">
        <v>184</v>
      </c>
      <c r="F45" s="75" t="s">
        <v>403</v>
      </c>
      <c r="H45" s="84" t="s">
        <v>185</v>
      </c>
      <c r="I45" s="84"/>
      <c r="J45" s="100"/>
      <c r="K45" s="68" t="str">
        <f t="shared" si="0"/>
        <v>Response by:</v>
      </c>
      <c r="L45" s="68" t="s">
        <v>556</v>
      </c>
    </row>
    <row r="46" spans="1:12" ht="15" customHeight="1" x14ac:dyDescent="0.3">
      <c r="A46" s="2" t="s">
        <v>391</v>
      </c>
      <c r="E46" s="75" t="s">
        <v>403</v>
      </c>
      <c r="H46" s="84"/>
      <c r="I46" s="84"/>
      <c r="J46" s="100"/>
      <c r="K46" s="68" t="str">
        <f t="shared" si="0"/>
        <v>Response by:</v>
      </c>
      <c r="L46" s="68" t="s">
        <v>562</v>
      </c>
    </row>
    <row r="47" spans="1:12" ht="15" customHeight="1" x14ac:dyDescent="0.3">
      <c r="A47" s="2" t="s">
        <v>290</v>
      </c>
      <c r="E47" s="75" t="s">
        <v>403</v>
      </c>
      <c r="H47" s="84"/>
      <c r="I47" s="84" t="s">
        <v>291</v>
      </c>
      <c r="J47" s="100"/>
      <c r="K47" s="68" t="str">
        <f t="shared" si="0"/>
        <v>Response by:</v>
      </c>
      <c r="L47" s="68" t="s">
        <v>556</v>
      </c>
    </row>
    <row r="48" spans="1:12" ht="15" customHeight="1" x14ac:dyDescent="0.3">
      <c r="A48" s="2" t="s">
        <v>396</v>
      </c>
      <c r="E48" s="75" t="s">
        <v>403</v>
      </c>
      <c r="H48" s="84"/>
      <c r="I48" s="84" t="s">
        <v>197</v>
      </c>
      <c r="J48" s="100"/>
      <c r="K48" s="68" t="str">
        <f t="shared" si="0"/>
        <v>Response by:</v>
      </c>
      <c r="L48" s="68" t="s">
        <v>561</v>
      </c>
    </row>
    <row r="49" spans="1:12" ht="15" customHeight="1" x14ac:dyDescent="0.3">
      <c r="A49" s="2" t="s">
        <v>400</v>
      </c>
      <c r="B49" s="75" t="s">
        <v>403</v>
      </c>
      <c r="H49" s="84"/>
      <c r="I49" s="84" t="s">
        <v>325</v>
      </c>
      <c r="J49" s="100"/>
      <c r="K49" s="68" t="str">
        <f t="shared" si="0"/>
        <v>Response by:</v>
      </c>
    </row>
    <row r="50" spans="1:12" ht="15" customHeight="1" x14ac:dyDescent="0.3">
      <c r="A50" s="104" t="s">
        <v>508</v>
      </c>
      <c r="B50" s="116"/>
      <c r="C50" s="116"/>
      <c r="D50" s="116"/>
      <c r="E50" s="116"/>
      <c r="F50" s="116"/>
      <c r="G50" s="116"/>
      <c r="H50" s="145"/>
      <c r="I50" s="145"/>
      <c r="J50" s="100" t="s">
        <v>543</v>
      </c>
      <c r="K50" s="68" t="str">
        <f t="shared" si="0"/>
        <v>No Response to Survey by:</v>
      </c>
    </row>
    <row r="51" spans="1:12" ht="15" customHeight="1" x14ac:dyDescent="0.3">
      <c r="A51" s="104" t="s">
        <v>509</v>
      </c>
      <c r="B51" s="116"/>
      <c r="C51" s="116"/>
      <c r="D51" s="116"/>
      <c r="E51" s="116"/>
      <c r="F51" s="116"/>
      <c r="G51" s="116"/>
      <c r="H51" s="145"/>
      <c r="I51" s="145"/>
      <c r="J51" s="100" t="s">
        <v>543</v>
      </c>
      <c r="K51" s="68" t="str">
        <f t="shared" si="0"/>
        <v>No Response to Survey by:</v>
      </c>
    </row>
    <row r="52" spans="1:12" ht="15" customHeight="1" x14ac:dyDescent="0.3">
      <c r="A52" s="104" t="s">
        <v>510</v>
      </c>
      <c r="B52" s="116"/>
      <c r="C52" s="116"/>
      <c r="D52" s="116"/>
      <c r="E52" s="116"/>
      <c r="F52" s="116"/>
      <c r="G52" s="116"/>
      <c r="H52" s="145"/>
      <c r="I52" s="145"/>
      <c r="J52" s="100" t="s">
        <v>543</v>
      </c>
      <c r="K52" s="68" t="str">
        <f t="shared" si="0"/>
        <v>No Response to Survey by:</v>
      </c>
    </row>
    <row r="53" spans="1:12" ht="15" customHeight="1" x14ac:dyDescent="0.3">
      <c r="A53" s="2" t="s">
        <v>120</v>
      </c>
      <c r="C53" s="75" t="s">
        <v>403</v>
      </c>
      <c r="E53" s="75" t="s">
        <v>403</v>
      </c>
      <c r="H53" s="84"/>
      <c r="I53" s="84" t="s">
        <v>121</v>
      </c>
      <c r="J53" s="100"/>
      <c r="K53" s="68" t="str">
        <f t="shared" si="0"/>
        <v>Response by:</v>
      </c>
      <c r="L53" s="68" t="s">
        <v>555</v>
      </c>
    </row>
    <row r="54" spans="1:12" ht="15" customHeight="1" x14ac:dyDescent="0.3">
      <c r="A54" s="2" t="s">
        <v>352</v>
      </c>
      <c r="B54" s="75" t="s">
        <v>403</v>
      </c>
      <c r="H54" s="84"/>
      <c r="I54" s="84"/>
      <c r="J54" s="100"/>
      <c r="K54" s="68" t="str">
        <f t="shared" si="0"/>
        <v>Response by:</v>
      </c>
    </row>
    <row r="55" spans="1:12" ht="15" customHeight="1" x14ac:dyDescent="0.3">
      <c r="A55" s="2" t="s">
        <v>354</v>
      </c>
      <c r="E55" s="75" t="s">
        <v>403</v>
      </c>
      <c r="H55" s="84"/>
      <c r="I55" s="84" t="s">
        <v>103</v>
      </c>
      <c r="J55" s="100"/>
      <c r="K55" s="68" t="str">
        <f t="shared" si="0"/>
        <v>Response by:</v>
      </c>
      <c r="L55" s="68" t="s">
        <v>552</v>
      </c>
    </row>
    <row r="56" spans="1:12" s="81" customFormat="1" ht="15" customHeight="1" x14ac:dyDescent="0.3">
      <c r="A56" s="104" t="s">
        <v>511</v>
      </c>
      <c r="B56" s="116"/>
      <c r="C56" s="116"/>
      <c r="D56" s="116"/>
      <c r="E56" s="116"/>
      <c r="F56" s="116"/>
      <c r="G56" s="116"/>
      <c r="H56" s="85"/>
      <c r="I56" s="145"/>
      <c r="J56" s="100" t="s">
        <v>543</v>
      </c>
      <c r="K56" s="68" t="str">
        <f t="shared" si="0"/>
        <v>No Response to Survey by:</v>
      </c>
    </row>
    <row r="57" spans="1:12" ht="15" customHeight="1" x14ac:dyDescent="0.3">
      <c r="A57" s="2" t="s">
        <v>371</v>
      </c>
      <c r="E57" s="75" t="s">
        <v>403</v>
      </c>
      <c r="H57" s="84"/>
      <c r="I57" s="84" t="s">
        <v>213</v>
      </c>
      <c r="J57" s="100"/>
      <c r="K57" s="68" t="str">
        <f t="shared" si="0"/>
        <v>Response by:</v>
      </c>
      <c r="L57" s="68" t="s">
        <v>556</v>
      </c>
    </row>
    <row r="58" spans="1:12" ht="15" customHeight="1" x14ac:dyDescent="0.3">
      <c r="A58" s="104" t="s">
        <v>212</v>
      </c>
      <c r="H58" s="84"/>
      <c r="I58" s="84"/>
      <c r="J58" s="100" t="s">
        <v>543</v>
      </c>
      <c r="K58" s="68" t="str">
        <f t="shared" si="0"/>
        <v>No Response to Survey by:</v>
      </c>
    </row>
    <row r="59" spans="1:12" ht="15" customHeight="1" x14ac:dyDescent="0.3">
      <c r="A59" s="2" t="s">
        <v>380</v>
      </c>
      <c r="E59" s="75" t="s">
        <v>403</v>
      </c>
      <c r="H59" s="84"/>
      <c r="I59" s="84" t="s">
        <v>293</v>
      </c>
      <c r="J59" s="100"/>
      <c r="K59" s="68" t="str">
        <f t="shared" si="0"/>
        <v>Response by:</v>
      </c>
      <c r="L59" s="68" t="s">
        <v>560</v>
      </c>
    </row>
    <row r="60" spans="1:12" ht="15" customHeight="1" x14ac:dyDescent="0.3">
      <c r="A60" s="2" t="s">
        <v>369</v>
      </c>
      <c r="E60" s="75" t="s">
        <v>403</v>
      </c>
      <c r="H60" s="84"/>
      <c r="I60" s="84" t="s">
        <v>210</v>
      </c>
      <c r="J60" s="100"/>
      <c r="K60" s="68" t="str">
        <f t="shared" si="0"/>
        <v>Response by:</v>
      </c>
      <c r="L60" s="68" t="s">
        <v>557</v>
      </c>
    </row>
    <row r="61" spans="1:12" ht="15" customHeight="1" x14ac:dyDescent="0.3">
      <c r="A61" s="2" t="s">
        <v>367</v>
      </c>
      <c r="E61" s="75" t="s">
        <v>403</v>
      </c>
      <c r="H61" s="84"/>
      <c r="I61" s="84"/>
      <c r="J61" s="100"/>
      <c r="K61" s="68" t="str">
        <f t="shared" si="0"/>
        <v>Response by:</v>
      </c>
      <c r="L61" s="68" t="s">
        <v>561</v>
      </c>
    </row>
    <row r="62" spans="1:12" ht="15" customHeight="1" x14ac:dyDescent="0.3">
      <c r="A62" s="2" t="s">
        <v>42</v>
      </c>
      <c r="E62" s="75" t="s">
        <v>403</v>
      </c>
      <c r="H62" s="84"/>
      <c r="I62" s="84" t="s">
        <v>43</v>
      </c>
      <c r="J62" s="100"/>
      <c r="K62" s="68" t="str">
        <f t="shared" si="0"/>
        <v>Response by:</v>
      </c>
      <c r="L62" s="68" t="s">
        <v>553</v>
      </c>
    </row>
    <row r="63" spans="1:12" ht="15" customHeight="1" x14ac:dyDescent="0.3">
      <c r="A63" s="104" t="s">
        <v>512</v>
      </c>
      <c r="B63" s="116"/>
      <c r="C63" s="116"/>
      <c r="D63" s="116"/>
      <c r="E63" s="116"/>
      <c r="F63" s="116"/>
      <c r="G63" s="116"/>
      <c r="H63" s="145"/>
      <c r="I63" s="145"/>
      <c r="J63" s="100" t="s">
        <v>543</v>
      </c>
      <c r="K63" s="68" t="str">
        <f t="shared" si="0"/>
        <v>No Response to Survey by:</v>
      </c>
    </row>
    <row r="64" spans="1:12" ht="15" customHeight="1" x14ac:dyDescent="0.3">
      <c r="A64" s="2" t="s">
        <v>374</v>
      </c>
      <c r="B64" s="75" t="s">
        <v>403</v>
      </c>
      <c r="H64" s="84"/>
      <c r="I64" s="84"/>
      <c r="J64" s="100"/>
      <c r="K64" s="68" t="str">
        <f t="shared" si="0"/>
        <v>Response by:</v>
      </c>
    </row>
    <row r="65" spans="1:12" ht="15" customHeight="1" x14ac:dyDescent="0.3">
      <c r="A65" s="2" t="s">
        <v>378</v>
      </c>
      <c r="E65" s="75" t="s">
        <v>403</v>
      </c>
      <c r="H65" s="84"/>
      <c r="I65" s="84" t="s">
        <v>277</v>
      </c>
      <c r="J65" s="100"/>
      <c r="K65" s="68" t="str">
        <f t="shared" si="0"/>
        <v>Response by:</v>
      </c>
      <c r="L65" s="68" t="s">
        <v>555</v>
      </c>
    </row>
    <row r="66" spans="1:12" ht="15" customHeight="1" x14ac:dyDescent="0.3">
      <c r="A66" s="2" t="s">
        <v>348</v>
      </c>
      <c r="E66" s="75" t="s">
        <v>403</v>
      </c>
      <c r="H66" s="84"/>
      <c r="I66" s="84"/>
      <c r="J66" s="100"/>
      <c r="K66" s="68" t="str">
        <f t="shared" si="0"/>
        <v>Response by:</v>
      </c>
      <c r="L66" s="68" t="s">
        <v>558</v>
      </c>
    </row>
    <row r="67" spans="1:12" ht="15" customHeight="1" x14ac:dyDescent="0.3">
      <c r="A67" s="2" t="s">
        <v>119</v>
      </c>
      <c r="B67" s="75" t="s">
        <v>403</v>
      </c>
      <c r="C67" s="75" t="s">
        <v>403</v>
      </c>
      <c r="H67" s="84"/>
      <c r="I67" s="84"/>
      <c r="J67" s="100"/>
      <c r="K67" s="68" t="str">
        <f t="shared" si="0"/>
        <v>Response by:</v>
      </c>
    </row>
    <row r="68" spans="1:12" ht="15" customHeight="1" x14ac:dyDescent="0.3">
      <c r="A68" s="2" t="s">
        <v>93</v>
      </c>
      <c r="E68" s="75" t="s">
        <v>403</v>
      </c>
      <c r="H68" s="84"/>
      <c r="I68" s="84" t="s">
        <v>94</v>
      </c>
      <c r="J68" s="100"/>
      <c r="K68" s="68" t="str">
        <f t="shared" si="0"/>
        <v>Response by:</v>
      </c>
      <c r="L68" s="68" t="s">
        <v>556</v>
      </c>
    </row>
    <row r="69" spans="1:12" ht="15" customHeight="1" x14ac:dyDescent="0.3">
      <c r="A69" s="8" t="s">
        <v>124</v>
      </c>
      <c r="B69" s="82" t="s">
        <v>403</v>
      </c>
      <c r="C69" s="82"/>
      <c r="D69" s="82"/>
      <c r="E69" s="82"/>
      <c r="F69" s="82"/>
      <c r="G69" s="82"/>
      <c r="H69" s="85"/>
      <c r="I69" s="85"/>
      <c r="J69" s="103"/>
      <c r="K69" s="68" t="str">
        <f t="shared" si="0"/>
        <v>Response by:</v>
      </c>
    </row>
    <row r="70" spans="1:12" ht="15" customHeight="1" x14ac:dyDescent="0.3">
      <c r="A70" s="2" t="s">
        <v>116</v>
      </c>
      <c r="E70" s="75" t="s">
        <v>403</v>
      </c>
      <c r="H70" s="84"/>
      <c r="I70" s="84"/>
      <c r="J70" s="100"/>
      <c r="K70" s="68" t="str">
        <f t="shared" si="0"/>
        <v>Response by:</v>
      </c>
      <c r="L70" s="68" t="s">
        <v>555</v>
      </c>
    </row>
    <row r="71" spans="1:12" ht="15" customHeight="1" x14ac:dyDescent="0.3">
      <c r="A71" s="2" t="s">
        <v>125</v>
      </c>
      <c r="D71" s="75" t="s">
        <v>403</v>
      </c>
      <c r="H71" s="84"/>
      <c r="I71" s="84" t="s">
        <v>126</v>
      </c>
      <c r="J71" s="100"/>
      <c r="K71" s="68" t="str">
        <f t="shared" si="0"/>
        <v>Response by:</v>
      </c>
    </row>
    <row r="72" spans="1:12" ht="15" customHeight="1" x14ac:dyDescent="0.3">
      <c r="A72" s="2" t="s">
        <v>346</v>
      </c>
      <c r="E72" s="75" t="s">
        <v>403</v>
      </c>
      <c r="H72" s="84"/>
      <c r="I72" s="84"/>
      <c r="J72" s="100"/>
      <c r="K72" s="68" t="str">
        <f t="shared" si="0"/>
        <v>Response by:</v>
      </c>
      <c r="L72" s="68" t="s">
        <v>553</v>
      </c>
    </row>
    <row r="73" spans="1:12" ht="15" customHeight="1" x14ac:dyDescent="0.3">
      <c r="A73" s="2" t="s">
        <v>376</v>
      </c>
      <c r="E73" s="75" t="s">
        <v>403</v>
      </c>
      <c r="H73" s="84"/>
      <c r="I73" s="84"/>
      <c r="J73" s="100"/>
      <c r="K73" s="68" t="str">
        <f t="shared" ref="K73:K136" si="1">IF(J73="N", "No Response to Survey by:", "Response by:")</f>
        <v>Response by:</v>
      </c>
      <c r="L73" s="68" t="s">
        <v>553</v>
      </c>
    </row>
    <row r="74" spans="1:12" ht="15" customHeight="1" x14ac:dyDescent="0.3">
      <c r="A74" s="104" t="s">
        <v>513</v>
      </c>
      <c r="B74" s="116"/>
      <c r="C74" s="116"/>
      <c r="D74" s="116"/>
      <c r="E74" s="116"/>
      <c r="F74" s="116"/>
      <c r="G74" s="116"/>
      <c r="H74" s="145"/>
      <c r="I74" s="145"/>
      <c r="J74" s="100" t="s">
        <v>543</v>
      </c>
      <c r="K74" s="68" t="str">
        <f t="shared" si="1"/>
        <v>No Response to Survey by:</v>
      </c>
    </row>
    <row r="75" spans="1:12" ht="15" customHeight="1" x14ac:dyDescent="0.3">
      <c r="A75" s="2" t="s">
        <v>32</v>
      </c>
      <c r="E75" s="75" t="s">
        <v>403</v>
      </c>
      <c r="H75" s="84"/>
      <c r="I75" s="84" t="s">
        <v>33</v>
      </c>
      <c r="J75" s="100"/>
      <c r="K75" s="68" t="str">
        <f t="shared" si="1"/>
        <v>Response by:</v>
      </c>
      <c r="L75" s="68" t="s">
        <v>553</v>
      </c>
    </row>
    <row r="76" spans="1:12" ht="15" customHeight="1" x14ac:dyDescent="0.3">
      <c r="A76" s="104" t="s">
        <v>514</v>
      </c>
      <c r="B76" s="116"/>
      <c r="C76" s="116"/>
      <c r="D76" s="116"/>
      <c r="E76" s="116"/>
      <c r="F76" s="116"/>
      <c r="G76" s="116"/>
      <c r="H76" s="84"/>
      <c r="I76" s="145"/>
      <c r="J76" s="100" t="s">
        <v>543</v>
      </c>
      <c r="K76" s="68" t="str">
        <f t="shared" si="1"/>
        <v>No Response to Survey by:</v>
      </c>
    </row>
    <row r="77" spans="1:12" s="81" customFormat="1" ht="15" customHeight="1" x14ac:dyDescent="0.3">
      <c r="A77" s="2" t="s">
        <v>340</v>
      </c>
      <c r="B77" s="75"/>
      <c r="C77" s="75"/>
      <c r="D77" s="75"/>
      <c r="E77" s="75" t="s">
        <v>403</v>
      </c>
      <c r="F77" s="75"/>
      <c r="G77" s="82"/>
      <c r="H77" s="85"/>
      <c r="I77" s="84" t="s">
        <v>341</v>
      </c>
      <c r="J77" s="100"/>
      <c r="K77" s="68" t="str">
        <f t="shared" si="1"/>
        <v>Response by:</v>
      </c>
      <c r="L77" s="68" t="s">
        <v>556</v>
      </c>
    </row>
    <row r="78" spans="1:12" ht="15" customHeight="1" x14ac:dyDescent="0.3">
      <c r="A78" s="2" t="s">
        <v>229</v>
      </c>
      <c r="E78" s="75" t="s">
        <v>403</v>
      </c>
      <c r="H78" s="84"/>
      <c r="I78" s="84"/>
      <c r="J78" s="100"/>
      <c r="K78" s="68" t="str">
        <f t="shared" si="1"/>
        <v>Response by:</v>
      </c>
      <c r="L78" s="68" t="s">
        <v>557</v>
      </c>
    </row>
    <row r="79" spans="1:12" ht="15" customHeight="1" x14ac:dyDescent="0.3">
      <c r="A79" s="2" t="s">
        <v>70</v>
      </c>
      <c r="B79" s="75" t="s">
        <v>403</v>
      </c>
      <c r="E79" s="75" t="s">
        <v>403</v>
      </c>
      <c r="H79" s="84" t="s">
        <v>71</v>
      </c>
      <c r="I79" s="84" t="s">
        <v>72</v>
      </c>
      <c r="J79" s="100"/>
      <c r="K79" s="68" t="str">
        <f t="shared" si="1"/>
        <v>Response by:</v>
      </c>
      <c r="L79" s="68" t="s">
        <v>559</v>
      </c>
    </row>
    <row r="80" spans="1:12" ht="15" customHeight="1" x14ac:dyDescent="0.3">
      <c r="A80" s="2" t="s">
        <v>350</v>
      </c>
      <c r="E80" s="75" t="s">
        <v>403</v>
      </c>
      <c r="G80" s="75" t="s">
        <v>403</v>
      </c>
      <c r="H80" s="84" t="s">
        <v>85</v>
      </c>
      <c r="I80" s="84" t="s">
        <v>86</v>
      </c>
      <c r="J80" s="100"/>
      <c r="K80" s="68" t="str">
        <f t="shared" si="1"/>
        <v>Response by:</v>
      </c>
      <c r="L80" s="68" t="s">
        <v>555</v>
      </c>
    </row>
    <row r="81" spans="1:12" ht="15" customHeight="1" x14ac:dyDescent="0.3">
      <c r="A81" s="7" t="s">
        <v>497</v>
      </c>
      <c r="B81" s="82"/>
      <c r="D81" s="82"/>
      <c r="E81" s="82" t="s">
        <v>403</v>
      </c>
      <c r="F81" s="82"/>
      <c r="G81" s="82"/>
      <c r="H81" s="85"/>
      <c r="I81" s="85"/>
      <c r="J81" s="100"/>
      <c r="K81" s="68" t="str">
        <f t="shared" si="1"/>
        <v>Response by:</v>
      </c>
      <c r="L81" s="68" t="s">
        <v>553</v>
      </c>
    </row>
    <row r="82" spans="1:12" ht="15" customHeight="1" x14ac:dyDescent="0.3">
      <c r="A82" s="2" t="s">
        <v>305</v>
      </c>
      <c r="E82" s="75" t="s">
        <v>403</v>
      </c>
      <c r="H82" s="84"/>
      <c r="I82" s="84"/>
      <c r="J82" s="100"/>
      <c r="K82" s="68" t="str">
        <f t="shared" si="1"/>
        <v>Response by:</v>
      </c>
      <c r="L82" s="68" t="s">
        <v>556</v>
      </c>
    </row>
    <row r="83" spans="1:12" ht="15" customHeight="1" x14ac:dyDescent="0.3">
      <c r="A83" s="104" t="s">
        <v>515</v>
      </c>
      <c r="B83" s="116"/>
      <c r="C83" s="116"/>
      <c r="D83" s="116"/>
      <c r="E83" s="116"/>
      <c r="F83" s="116"/>
      <c r="G83" s="116"/>
      <c r="H83" s="145"/>
      <c r="I83" s="145"/>
      <c r="J83" s="100" t="s">
        <v>543</v>
      </c>
      <c r="K83" s="68" t="str">
        <f t="shared" si="1"/>
        <v>No Response to Survey by:</v>
      </c>
    </row>
    <row r="84" spans="1:12" ht="15" customHeight="1" x14ac:dyDescent="0.3">
      <c r="A84" s="2" t="s">
        <v>310</v>
      </c>
      <c r="B84" s="75" t="s">
        <v>403</v>
      </c>
      <c r="C84" s="75" t="s">
        <v>403</v>
      </c>
      <c r="F84" s="75" t="s">
        <v>403</v>
      </c>
      <c r="H84" s="84" t="s">
        <v>311</v>
      </c>
      <c r="I84" s="84"/>
      <c r="J84" s="100"/>
      <c r="K84" s="68" t="str">
        <f t="shared" si="1"/>
        <v>Response by:</v>
      </c>
    </row>
    <row r="85" spans="1:12" ht="15" customHeight="1" x14ac:dyDescent="0.3">
      <c r="A85" s="2" t="s">
        <v>361</v>
      </c>
      <c r="E85" s="75" t="s">
        <v>403</v>
      </c>
      <c r="H85" s="84"/>
      <c r="I85" s="84" t="s">
        <v>128</v>
      </c>
      <c r="J85" s="100"/>
      <c r="K85" s="68" t="str">
        <f t="shared" si="1"/>
        <v>Response by:</v>
      </c>
      <c r="L85" s="68" t="s">
        <v>552</v>
      </c>
    </row>
    <row r="86" spans="1:12" ht="15" customHeight="1" x14ac:dyDescent="0.3">
      <c r="A86" s="104" t="s">
        <v>516</v>
      </c>
      <c r="B86" s="116"/>
      <c r="C86" s="116"/>
      <c r="D86" s="116"/>
      <c r="E86" s="116"/>
      <c r="F86" s="116"/>
      <c r="G86" s="116"/>
      <c r="H86" s="145"/>
      <c r="I86" s="145"/>
      <c r="J86" s="100" t="s">
        <v>543</v>
      </c>
      <c r="K86" s="68" t="str">
        <f t="shared" si="1"/>
        <v>No Response to Survey by:</v>
      </c>
    </row>
    <row r="87" spans="1:12" ht="15" customHeight="1" x14ac:dyDescent="0.3">
      <c r="A87" s="2" t="s">
        <v>401</v>
      </c>
      <c r="D87" s="75" t="s">
        <v>403</v>
      </c>
      <c r="H87" s="84"/>
      <c r="I87" s="84"/>
      <c r="J87" s="100"/>
      <c r="K87" s="68" t="str">
        <f t="shared" si="1"/>
        <v>Response by:</v>
      </c>
    </row>
    <row r="88" spans="1:12" ht="15" customHeight="1" x14ac:dyDescent="0.3">
      <c r="A88" s="7" t="s">
        <v>498</v>
      </c>
      <c r="B88" s="82"/>
      <c r="C88" s="82"/>
      <c r="D88" s="82"/>
      <c r="E88" s="82" t="s">
        <v>403</v>
      </c>
      <c r="G88" s="82"/>
      <c r="H88" s="84"/>
      <c r="I88" s="85" t="s">
        <v>331</v>
      </c>
      <c r="J88" s="100"/>
      <c r="K88" s="68" t="str">
        <f t="shared" si="1"/>
        <v>Response by:</v>
      </c>
      <c r="L88" s="68" t="s">
        <v>554</v>
      </c>
    </row>
    <row r="89" spans="1:12" s="81" customFormat="1" ht="15" customHeight="1" x14ac:dyDescent="0.3">
      <c r="A89" s="2" t="s">
        <v>77</v>
      </c>
      <c r="B89" s="75"/>
      <c r="C89" s="75"/>
      <c r="D89" s="75"/>
      <c r="E89" s="75" t="s">
        <v>403</v>
      </c>
      <c r="F89" s="82"/>
      <c r="G89" s="75"/>
      <c r="H89" s="85"/>
      <c r="I89" s="84" t="s">
        <v>78</v>
      </c>
      <c r="J89" s="100"/>
      <c r="K89" s="68" t="str">
        <f t="shared" si="1"/>
        <v>Response by:</v>
      </c>
      <c r="L89" s="68" t="s">
        <v>556</v>
      </c>
    </row>
    <row r="90" spans="1:12" ht="15" customHeight="1" x14ac:dyDescent="0.3">
      <c r="A90" s="104" t="s">
        <v>517</v>
      </c>
      <c r="B90" s="116"/>
      <c r="C90" s="116"/>
      <c r="D90" s="116"/>
      <c r="E90" s="116"/>
      <c r="F90" s="116"/>
      <c r="G90" s="116"/>
      <c r="H90" s="145"/>
      <c r="I90" s="145"/>
      <c r="J90" s="100" t="s">
        <v>543</v>
      </c>
      <c r="K90" s="68" t="str">
        <f t="shared" si="1"/>
        <v>No Response to Survey by:</v>
      </c>
    </row>
    <row r="91" spans="1:12" ht="15" customHeight="1" x14ac:dyDescent="0.3">
      <c r="A91" s="2" t="s">
        <v>268</v>
      </c>
      <c r="E91" s="75" t="s">
        <v>403</v>
      </c>
      <c r="G91" s="75" t="s">
        <v>403</v>
      </c>
      <c r="H91" s="84" t="s">
        <v>269</v>
      </c>
      <c r="I91" s="84"/>
      <c r="J91" s="100"/>
      <c r="K91" s="68" t="str">
        <f t="shared" si="1"/>
        <v>Response by:</v>
      </c>
      <c r="L91" s="68" t="s">
        <v>564</v>
      </c>
    </row>
    <row r="92" spans="1:12" ht="15" customHeight="1" x14ac:dyDescent="0.3">
      <c r="A92" s="2" t="s">
        <v>127</v>
      </c>
      <c r="B92" s="75" t="s">
        <v>403</v>
      </c>
      <c r="E92" s="75" t="s">
        <v>403</v>
      </c>
      <c r="H92" s="84"/>
      <c r="I92" s="84" t="s">
        <v>52</v>
      </c>
      <c r="J92" s="100"/>
      <c r="K92" s="68" t="str">
        <f t="shared" si="1"/>
        <v>Response by:</v>
      </c>
    </row>
    <row r="93" spans="1:12" ht="15" customHeight="1" x14ac:dyDescent="0.3">
      <c r="A93" s="2" t="s">
        <v>134</v>
      </c>
      <c r="B93" s="75" t="s">
        <v>403</v>
      </c>
      <c r="C93" s="75" t="s">
        <v>403</v>
      </c>
      <c r="H93" s="84"/>
      <c r="I93" s="84"/>
      <c r="J93" s="100"/>
      <c r="K93" s="68" t="str">
        <f t="shared" si="1"/>
        <v>Response by:</v>
      </c>
    </row>
    <row r="94" spans="1:12" ht="15" customHeight="1" x14ac:dyDescent="0.3">
      <c r="A94" s="2" t="s">
        <v>160</v>
      </c>
      <c r="E94" s="75" t="s">
        <v>403</v>
      </c>
      <c r="H94" s="84"/>
      <c r="I94" s="84"/>
      <c r="J94" s="100"/>
      <c r="K94" s="68" t="str">
        <f t="shared" si="1"/>
        <v>Response by:</v>
      </c>
      <c r="L94" s="68" t="s">
        <v>553</v>
      </c>
    </row>
    <row r="95" spans="1:12" ht="15" customHeight="1" x14ac:dyDescent="0.3">
      <c r="A95" s="104" t="s">
        <v>518</v>
      </c>
      <c r="B95" s="116"/>
      <c r="C95" s="116"/>
      <c r="D95" s="116"/>
      <c r="E95" s="116"/>
      <c r="F95" s="116"/>
      <c r="G95" s="116"/>
      <c r="H95" s="145"/>
      <c r="I95" s="145"/>
      <c r="J95" s="100" t="s">
        <v>543</v>
      </c>
      <c r="K95" s="68" t="str">
        <f t="shared" si="1"/>
        <v>No Response to Survey by:</v>
      </c>
    </row>
    <row r="96" spans="1:12" ht="15" customHeight="1" x14ac:dyDescent="0.3">
      <c r="A96" s="8" t="s">
        <v>425</v>
      </c>
      <c r="B96" s="82"/>
      <c r="C96" s="82"/>
      <c r="D96" s="82" t="s">
        <v>403</v>
      </c>
      <c r="E96" s="82"/>
      <c r="F96" s="82"/>
      <c r="G96" s="82"/>
      <c r="H96" s="85"/>
      <c r="I96" s="85"/>
      <c r="J96" s="103"/>
      <c r="K96" s="68" t="str">
        <f t="shared" si="1"/>
        <v>Response by:</v>
      </c>
    </row>
    <row r="97" spans="1:12" s="81" customFormat="1" ht="15" customHeight="1" x14ac:dyDescent="0.3">
      <c r="A97" s="8" t="s">
        <v>255</v>
      </c>
      <c r="B97" s="75" t="s">
        <v>403</v>
      </c>
      <c r="C97" s="75"/>
      <c r="D97" s="75"/>
      <c r="E97" s="75" t="s">
        <v>403</v>
      </c>
      <c r="F97" s="75" t="s">
        <v>403</v>
      </c>
      <c r="G97" s="75"/>
      <c r="H97" s="84" t="s">
        <v>256</v>
      </c>
      <c r="I97" s="84"/>
      <c r="J97" s="103"/>
      <c r="K97" s="68" t="str">
        <f t="shared" si="1"/>
        <v>Response by:</v>
      </c>
    </row>
    <row r="98" spans="1:12" s="119" customFormat="1" ht="15" customHeight="1" x14ac:dyDescent="0.3">
      <c r="A98" s="134" t="s">
        <v>519</v>
      </c>
      <c r="B98" s="118"/>
      <c r="C98" s="118"/>
      <c r="D98" s="118" t="s">
        <v>403</v>
      </c>
      <c r="E98" s="118"/>
      <c r="F98" s="118"/>
      <c r="G98" s="118"/>
      <c r="H98" s="127"/>
      <c r="I98" s="127"/>
      <c r="J98" s="103"/>
      <c r="K98" s="119" t="str">
        <f t="shared" si="1"/>
        <v>Response by:</v>
      </c>
    </row>
    <row r="99" spans="1:12" s="81" customFormat="1" ht="15" customHeight="1" x14ac:dyDescent="0.3">
      <c r="A99" s="108" t="s">
        <v>520</v>
      </c>
      <c r="B99" s="116"/>
      <c r="C99" s="116"/>
      <c r="D99" s="116"/>
      <c r="E99" s="116"/>
      <c r="F99" s="116"/>
      <c r="G99" s="116"/>
      <c r="H99" s="145"/>
      <c r="I99" s="145"/>
      <c r="J99" s="103" t="s">
        <v>543</v>
      </c>
      <c r="K99" s="68" t="str">
        <f t="shared" si="1"/>
        <v>No Response to Survey by:</v>
      </c>
    </row>
    <row r="100" spans="1:12" ht="15" customHeight="1" x14ac:dyDescent="0.3">
      <c r="A100" s="108" t="s">
        <v>521</v>
      </c>
      <c r="B100" s="116"/>
      <c r="C100" s="116"/>
      <c r="D100" s="116"/>
      <c r="E100" s="116"/>
      <c r="F100" s="116"/>
      <c r="G100" s="116"/>
      <c r="H100" s="145"/>
      <c r="I100" s="145"/>
      <c r="J100" s="103" t="s">
        <v>543</v>
      </c>
      <c r="K100" s="68" t="str">
        <f t="shared" si="1"/>
        <v>No Response to Survey by:</v>
      </c>
    </row>
    <row r="101" spans="1:12" ht="15" customHeight="1" x14ac:dyDescent="0.3">
      <c r="A101" s="8" t="s">
        <v>424</v>
      </c>
      <c r="B101" s="75" t="s">
        <v>403</v>
      </c>
      <c r="H101" s="84"/>
      <c r="I101" s="84" t="s">
        <v>26</v>
      </c>
      <c r="J101" s="103"/>
      <c r="K101" s="68" t="str">
        <f t="shared" si="1"/>
        <v>Response by:</v>
      </c>
    </row>
    <row r="102" spans="1:12" ht="15" customHeight="1" x14ac:dyDescent="0.3">
      <c r="A102" s="2" t="s">
        <v>388</v>
      </c>
      <c r="B102" s="75" t="s">
        <v>403</v>
      </c>
      <c r="H102" s="84"/>
      <c r="I102" s="84"/>
      <c r="J102" s="100"/>
      <c r="K102" s="68" t="str">
        <f t="shared" si="1"/>
        <v>Response by:</v>
      </c>
    </row>
    <row r="103" spans="1:12" s="81" customFormat="1" ht="15" customHeight="1" x14ac:dyDescent="0.3">
      <c r="A103" s="2" t="s">
        <v>358</v>
      </c>
      <c r="B103" s="75" t="s">
        <v>403</v>
      </c>
      <c r="C103" s="75" t="s">
        <v>403</v>
      </c>
      <c r="D103" s="75"/>
      <c r="E103" s="75"/>
      <c r="F103" s="75"/>
      <c r="G103" s="75"/>
      <c r="H103" s="84"/>
      <c r="I103" s="84"/>
      <c r="J103" s="100"/>
      <c r="K103" s="68" t="str">
        <f t="shared" si="1"/>
        <v>Response by:</v>
      </c>
    </row>
    <row r="104" spans="1:12" ht="15" customHeight="1" x14ac:dyDescent="0.3">
      <c r="A104" s="2" t="s">
        <v>201</v>
      </c>
      <c r="E104" s="75" t="s">
        <v>403</v>
      </c>
      <c r="H104" s="84"/>
      <c r="I104" s="84"/>
      <c r="J104" s="100"/>
      <c r="K104" s="68" t="str">
        <f t="shared" si="1"/>
        <v>Response by:</v>
      </c>
      <c r="L104" s="68" t="s">
        <v>565</v>
      </c>
    </row>
    <row r="105" spans="1:12" ht="15" customHeight="1" x14ac:dyDescent="0.3">
      <c r="A105" s="104" t="s">
        <v>522</v>
      </c>
      <c r="B105" s="116"/>
      <c r="C105" s="116"/>
      <c r="D105" s="116"/>
      <c r="E105" s="116"/>
      <c r="F105" s="116"/>
      <c r="G105" s="116"/>
      <c r="H105" s="145"/>
      <c r="I105" s="145"/>
      <c r="J105" s="100" t="s">
        <v>543</v>
      </c>
      <c r="K105" s="68" t="str">
        <f t="shared" si="1"/>
        <v>No Response to Survey by:</v>
      </c>
    </row>
    <row r="106" spans="1:12" ht="15" customHeight="1" x14ac:dyDescent="0.3">
      <c r="A106" s="2" t="s">
        <v>394</v>
      </c>
      <c r="D106" s="75" t="s">
        <v>403</v>
      </c>
      <c r="H106" s="84"/>
      <c r="I106" s="84" t="s">
        <v>169</v>
      </c>
      <c r="J106" s="100"/>
      <c r="K106" s="68" t="str">
        <f t="shared" si="1"/>
        <v>Response by:</v>
      </c>
    </row>
    <row r="107" spans="1:12" s="119" customFormat="1" ht="15" customHeight="1" x14ac:dyDescent="0.3">
      <c r="A107" s="117" t="s">
        <v>523</v>
      </c>
      <c r="B107" s="118"/>
      <c r="C107" s="118"/>
      <c r="D107" s="118"/>
      <c r="E107" s="118"/>
      <c r="F107" s="118" t="s">
        <v>403</v>
      </c>
      <c r="G107" s="118"/>
      <c r="H107" s="127" t="s">
        <v>583</v>
      </c>
      <c r="I107" s="127"/>
      <c r="J107" s="100"/>
      <c r="K107" s="119" t="str">
        <f t="shared" si="1"/>
        <v>Response by:</v>
      </c>
    </row>
    <row r="108" spans="1:12" ht="15" customHeight="1" x14ac:dyDescent="0.3">
      <c r="A108" s="104" t="s">
        <v>524</v>
      </c>
      <c r="B108" s="116"/>
      <c r="C108" s="116"/>
      <c r="D108" s="116"/>
      <c r="E108" s="116"/>
      <c r="F108" s="116"/>
      <c r="G108" s="116"/>
      <c r="H108" s="145"/>
      <c r="I108" s="145"/>
      <c r="J108" s="100" t="s">
        <v>543</v>
      </c>
      <c r="K108" s="68" t="str">
        <f t="shared" si="1"/>
        <v>No Response to Survey by:</v>
      </c>
    </row>
    <row r="109" spans="1:12" ht="15" customHeight="1" x14ac:dyDescent="0.3">
      <c r="A109" s="2" t="s">
        <v>122</v>
      </c>
      <c r="E109" s="75" t="s">
        <v>403</v>
      </c>
      <c r="H109" s="84"/>
      <c r="I109" s="84" t="s">
        <v>123</v>
      </c>
      <c r="J109" s="100"/>
      <c r="K109" s="68" t="str">
        <f t="shared" si="1"/>
        <v>Response by:</v>
      </c>
      <c r="L109" s="68" t="s">
        <v>558</v>
      </c>
    </row>
    <row r="110" spans="1:12" ht="15" customHeight="1" x14ac:dyDescent="0.3">
      <c r="A110" s="104" t="s">
        <v>525</v>
      </c>
      <c r="B110" s="116"/>
      <c r="C110" s="116"/>
      <c r="D110" s="116"/>
      <c r="E110" s="116"/>
      <c r="F110" s="116"/>
      <c r="G110" s="116"/>
      <c r="H110" s="145"/>
      <c r="I110" s="145"/>
      <c r="J110" s="100" t="s">
        <v>543</v>
      </c>
      <c r="K110" s="68" t="str">
        <f t="shared" si="1"/>
        <v>No Response to Survey by:</v>
      </c>
    </row>
    <row r="111" spans="1:12" s="81" customFormat="1" ht="15" customHeight="1" x14ac:dyDescent="0.3">
      <c r="A111" s="2" t="s">
        <v>387</v>
      </c>
      <c r="B111" s="75" t="s">
        <v>403</v>
      </c>
      <c r="C111" s="75"/>
      <c r="D111" s="75"/>
      <c r="E111" s="75"/>
      <c r="F111" s="75"/>
      <c r="G111" s="75"/>
      <c r="H111" s="84"/>
      <c r="I111" s="84"/>
      <c r="J111" s="100"/>
      <c r="K111" s="68" t="str">
        <f t="shared" si="1"/>
        <v>Response by:</v>
      </c>
    </row>
    <row r="112" spans="1:12" ht="15" customHeight="1" x14ac:dyDescent="0.3">
      <c r="A112" s="2" t="s">
        <v>397</v>
      </c>
      <c r="E112" s="75" t="s">
        <v>403</v>
      </c>
      <c r="H112" s="84"/>
      <c r="I112" s="84" t="s">
        <v>222</v>
      </c>
      <c r="J112" s="100"/>
      <c r="K112" s="68" t="str">
        <f t="shared" si="1"/>
        <v>Response by:</v>
      </c>
      <c r="L112" s="68" t="s">
        <v>556</v>
      </c>
    </row>
    <row r="113" spans="1:12" ht="15" customHeight="1" x14ac:dyDescent="0.3">
      <c r="A113" s="2" t="s">
        <v>390</v>
      </c>
      <c r="E113" s="75" t="s">
        <v>403</v>
      </c>
      <c r="H113" s="84"/>
      <c r="I113" s="84" t="s">
        <v>112</v>
      </c>
      <c r="J113" s="100"/>
      <c r="K113" s="68" t="str">
        <f t="shared" si="1"/>
        <v>Response by:</v>
      </c>
      <c r="L113" s="68" t="s">
        <v>566</v>
      </c>
    </row>
    <row r="114" spans="1:12" ht="15" customHeight="1" x14ac:dyDescent="0.3">
      <c r="A114" s="2" t="s">
        <v>377</v>
      </c>
      <c r="B114" s="75" t="s">
        <v>403</v>
      </c>
      <c r="H114" s="84"/>
      <c r="I114" s="84"/>
      <c r="J114" s="100"/>
      <c r="K114" s="68" t="str">
        <f t="shared" si="1"/>
        <v>Response by:</v>
      </c>
    </row>
    <row r="115" spans="1:12" s="81" customFormat="1" ht="15" customHeight="1" x14ac:dyDescent="0.3">
      <c r="A115" s="8" t="s">
        <v>24</v>
      </c>
      <c r="B115" s="82"/>
      <c r="C115" s="82"/>
      <c r="D115" s="82"/>
      <c r="E115" s="82" t="s">
        <v>403</v>
      </c>
      <c r="F115" s="82"/>
      <c r="G115" s="82"/>
      <c r="H115" s="85"/>
      <c r="I115" s="85" t="s">
        <v>25</v>
      </c>
      <c r="J115" s="103"/>
      <c r="K115" s="68" t="str">
        <f t="shared" si="1"/>
        <v>Response by:</v>
      </c>
      <c r="L115" s="68" t="s">
        <v>554</v>
      </c>
    </row>
    <row r="116" spans="1:12" ht="15" customHeight="1" x14ac:dyDescent="0.3">
      <c r="A116" s="108" t="s">
        <v>526</v>
      </c>
      <c r="B116" s="116"/>
      <c r="C116" s="116"/>
      <c r="D116" s="116"/>
      <c r="E116" s="116"/>
      <c r="F116" s="116"/>
      <c r="G116" s="116"/>
      <c r="H116" s="145"/>
      <c r="I116" s="145"/>
      <c r="J116" s="103" t="s">
        <v>543</v>
      </c>
      <c r="K116" s="68" t="str">
        <f t="shared" si="1"/>
        <v>No Response to Survey by:</v>
      </c>
    </row>
    <row r="117" spans="1:12" ht="15" customHeight="1" x14ac:dyDescent="0.3">
      <c r="A117" s="2" t="s">
        <v>115</v>
      </c>
      <c r="B117" s="75" t="s">
        <v>403</v>
      </c>
      <c r="C117" s="75" t="s">
        <v>403</v>
      </c>
      <c r="H117" s="84"/>
      <c r="I117" s="84"/>
      <c r="J117" s="100"/>
      <c r="K117" s="68" t="str">
        <f t="shared" si="1"/>
        <v>Response by:</v>
      </c>
    </row>
    <row r="118" spans="1:12" ht="15" customHeight="1" x14ac:dyDescent="0.3">
      <c r="A118" s="2" t="s">
        <v>343</v>
      </c>
      <c r="B118" s="75" t="s">
        <v>403</v>
      </c>
      <c r="H118" s="84"/>
      <c r="I118" s="84"/>
      <c r="J118" s="100"/>
      <c r="K118" s="68" t="str">
        <f t="shared" si="1"/>
        <v>Response by:</v>
      </c>
    </row>
    <row r="119" spans="1:12" ht="15" customHeight="1" x14ac:dyDescent="0.3">
      <c r="A119" s="2" t="s">
        <v>375</v>
      </c>
      <c r="E119" s="75" t="s">
        <v>403</v>
      </c>
      <c r="G119" s="75" t="s">
        <v>403</v>
      </c>
      <c r="H119" s="84" t="s">
        <v>257</v>
      </c>
      <c r="I119" s="84" t="s">
        <v>258</v>
      </c>
      <c r="J119" s="100"/>
      <c r="K119" s="68" t="str">
        <f t="shared" si="1"/>
        <v>Response by:</v>
      </c>
      <c r="L119" s="68" t="s">
        <v>555</v>
      </c>
    </row>
    <row r="120" spans="1:12" ht="15" customHeight="1" x14ac:dyDescent="0.3">
      <c r="A120" s="2" t="s">
        <v>495</v>
      </c>
      <c r="E120" s="75" t="s">
        <v>403</v>
      </c>
      <c r="H120" s="84"/>
      <c r="I120" s="84"/>
      <c r="J120" s="100"/>
      <c r="K120" s="68" t="str">
        <f t="shared" si="1"/>
        <v>Response by:</v>
      </c>
      <c r="L120" s="68" t="s">
        <v>563</v>
      </c>
    </row>
    <row r="121" spans="1:12" ht="15" customHeight="1" x14ac:dyDescent="0.3">
      <c r="A121" s="104" t="s">
        <v>527</v>
      </c>
      <c r="B121" s="116"/>
      <c r="C121" s="116"/>
      <c r="D121" s="116"/>
      <c r="E121" s="116"/>
      <c r="F121" s="116"/>
      <c r="G121" s="116"/>
      <c r="H121" s="145"/>
      <c r="I121" s="145"/>
      <c r="J121" s="100" t="s">
        <v>543</v>
      </c>
      <c r="K121" s="68" t="str">
        <f t="shared" si="1"/>
        <v>No Response to Survey by:</v>
      </c>
    </row>
    <row r="122" spans="1:12" ht="15" customHeight="1" x14ac:dyDescent="0.3">
      <c r="A122" s="2" t="s">
        <v>362</v>
      </c>
      <c r="E122" s="75" t="s">
        <v>403</v>
      </c>
      <c r="H122" s="84"/>
      <c r="I122" s="84"/>
      <c r="J122" s="100"/>
      <c r="K122" s="68" t="str">
        <f t="shared" si="1"/>
        <v>Response by:</v>
      </c>
      <c r="L122" s="68" t="s">
        <v>554</v>
      </c>
    </row>
    <row r="123" spans="1:12" s="81" customFormat="1" ht="15" customHeight="1" x14ac:dyDescent="0.3">
      <c r="A123" s="2" t="s">
        <v>386</v>
      </c>
      <c r="B123" s="75" t="s">
        <v>403</v>
      </c>
      <c r="C123" s="75" t="s">
        <v>403</v>
      </c>
      <c r="D123" s="75"/>
      <c r="E123" s="75" t="s">
        <v>403</v>
      </c>
      <c r="F123" s="75" t="s">
        <v>403</v>
      </c>
      <c r="G123" s="75"/>
      <c r="H123" s="84" t="s">
        <v>333</v>
      </c>
      <c r="I123" s="84"/>
      <c r="J123" s="100"/>
      <c r="K123" s="68" t="str">
        <f t="shared" si="1"/>
        <v>Response by:</v>
      </c>
    </row>
    <row r="124" spans="1:12" ht="15" customHeight="1" x14ac:dyDescent="0.3">
      <c r="A124" s="104" t="s">
        <v>528</v>
      </c>
      <c r="B124" s="116"/>
      <c r="C124" s="116"/>
      <c r="D124" s="116"/>
      <c r="E124" s="116"/>
      <c r="F124" s="116"/>
      <c r="G124" s="116"/>
      <c r="H124" s="145"/>
      <c r="I124" s="145"/>
      <c r="J124" s="100" t="s">
        <v>543</v>
      </c>
      <c r="K124" s="68" t="str">
        <f t="shared" si="1"/>
        <v>No Response to Survey by:</v>
      </c>
    </row>
    <row r="125" spans="1:12" ht="15" customHeight="1" x14ac:dyDescent="0.3">
      <c r="A125" s="2" t="s">
        <v>366</v>
      </c>
      <c r="B125" s="75" t="s">
        <v>403</v>
      </c>
      <c r="C125" s="75" t="s">
        <v>403</v>
      </c>
      <c r="H125" s="84"/>
      <c r="I125" s="84"/>
      <c r="J125" s="100"/>
      <c r="K125" s="68" t="str">
        <f t="shared" si="1"/>
        <v>Response by:</v>
      </c>
    </row>
    <row r="126" spans="1:12" ht="15" customHeight="1" x14ac:dyDescent="0.3">
      <c r="A126" s="8" t="s">
        <v>102</v>
      </c>
      <c r="B126" s="82" t="s">
        <v>403</v>
      </c>
      <c r="C126" s="82"/>
      <c r="D126" s="82"/>
      <c r="E126" s="82"/>
      <c r="F126" s="82"/>
      <c r="G126" s="82"/>
      <c r="H126" s="85"/>
      <c r="I126" s="85"/>
      <c r="J126" s="103"/>
      <c r="K126" s="68" t="str">
        <f t="shared" si="1"/>
        <v>Response by:</v>
      </c>
    </row>
    <row r="127" spans="1:12" ht="15" customHeight="1" x14ac:dyDescent="0.3">
      <c r="A127" s="108" t="s">
        <v>529</v>
      </c>
      <c r="B127" s="116"/>
      <c r="C127" s="116"/>
      <c r="D127" s="116"/>
      <c r="E127" s="116"/>
      <c r="F127" s="116"/>
      <c r="G127" s="116"/>
      <c r="H127" s="145"/>
      <c r="I127" s="145"/>
      <c r="J127" s="103" t="s">
        <v>543</v>
      </c>
      <c r="K127" s="68" t="str">
        <f t="shared" si="1"/>
        <v>No Response to Survey by:</v>
      </c>
    </row>
    <row r="128" spans="1:12" ht="15" customHeight="1" x14ac:dyDescent="0.3">
      <c r="A128" s="2" t="s">
        <v>382</v>
      </c>
      <c r="E128" s="75" t="s">
        <v>403</v>
      </c>
      <c r="H128" s="84"/>
      <c r="I128" s="84"/>
      <c r="J128" s="100"/>
      <c r="K128" s="68" t="str">
        <f t="shared" si="1"/>
        <v>Response by:</v>
      </c>
      <c r="L128" s="68" t="s">
        <v>555</v>
      </c>
    </row>
    <row r="129" spans="1:12" ht="15" customHeight="1" x14ac:dyDescent="0.3">
      <c r="A129" s="11" t="s">
        <v>494</v>
      </c>
      <c r="B129" s="82"/>
      <c r="C129" s="82"/>
      <c r="D129" s="82"/>
      <c r="E129" s="82" t="s">
        <v>403</v>
      </c>
      <c r="G129" s="82"/>
      <c r="H129" s="84"/>
      <c r="I129" s="85" t="s">
        <v>33</v>
      </c>
      <c r="J129" s="103"/>
      <c r="K129" s="68" t="str">
        <f t="shared" si="1"/>
        <v>Response by:</v>
      </c>
      <c r="L129" s="68" t="s">
        <v>553</v>
      </c>
    </row>
    <row r="130" spans="1:12" ht="15" customHeight="1" x14ac:dyDescent="0.3">
      <c r="A130" s="109" t="s">
        <v>530</v>
      </c>
      <c r="B130" s="116"/>
      <c r="C130" s="116"/>
      <c r="D130" s="116"/>
      <c r="E130" s="116"/>
      <c r="F130" s="116"/>
      <c r="G130" s="116"/>
      <c r="H130" s="84"/>
      <c r="I130" s="145"/>
      <c r="J130" s="103" t="s">
        <v>543</v>
      </c>
      <c r="K130" s="68" t="str">
        <f t="shared" si="1"/>
        <v>No Response to Survey by:</v>
      </c>
    </row>
    <row r="131" spans="1:12" ht="15" customHeight="1" x14ac:dyDescent="0.3">
      <c r="A131" s="2" t="s">
        <v>357</v>
      </c>
      <c r="B131" s="75" t="s">
        <v>403</v>
      </c>
      <c r="H131" s="84"/>
      <c r="I131" s="84"/>
      <c r="J131" s="100"/>
      <c r="K131" s="68" t="str">
        <f t="shared" si="1"/>
        <v>Response by:</v>
      </c>
    </row>
    <row r="132" spans="1:12" ht="15" customHeight="1" x14ac:dyDescent="0.3">
      <c r="A132" s="2" t="s">
        <v>216</v>
      </c>
      <c r="E132" s="75" t="s">
        <v>403</v>
      </c>
      <c r="H132" s="84"/>
      <c r="I132" s="84" t="s">
        <v>33</v>
      </c>
      <c r="J132" s="100"/>
      <c r="K132" s="68" t="str">
        <f t="shared" si="1"/>
        <v>Response by:</v>
      </c>
      <c r="L132" s="68" t="s">
        <v>553</v>
      </c>
    </row>
    <row r="133" spans="1:12" ht="15" customHeight="1" x14ac:dyDescent="0.3">
      <c r="A133" s="2" t="s">
        <v>389</v>
      </c>
      <c r="B133" s="75" t="s">
        <v>403</v>
      </c>
      <c r="H133" s="84"/>
      <c r="I133" s="84"/>
      <c r="J133" s="100"/>
      <c r="K133" s="68" t="str">
        <f t="shared" si="1"/>
        <v>Response by:</v>
      </c>
    </row>
    <row r="134" spans="1:12" s="96" customFormat="1" x14ac:dyDescent="0.3">
      <c r="A134" s="8" t="s">
        <v>143</v>
      </c>
      <c r="B134" s="82"/>
      <c r="C134" s="82"/>
      <c r="D134" s="82"/>
      <c r="E134" s="82" t="s">
        <v>403</v>
      </c>
      <c r="F134" s="82" t="s">
        <v>403</v>
      </c>
      <c r="G134" s="82"/>
      <c r="H134" s="85" t="s">
        <v>1</v>
      </c>
      <c r="I134" s="85" t="s">
        <v>241</v>
      </c>
      <c r="J134" s="103"/>
      <c r="K134" s="68" t="str">
        <f t="shared" si="1"/>
        <v>Response by:</v>
      </c>
      <c r="L134" s="68" t="s">
        <v>553</v>
      </c>
    </row>
    <row r="135" spans="1:12" s="96" customFormat="1" x14ac:dyDescent="0.3">
      <c r="A135" s="2" t="s">
        <v>4</v>
      </c>
      <c r="B135" s="75" t="s">
        <v>403</v>
      </c>
      <c r="C135" s="75"/>
      <c r="D135" s="75"/>
      <c r="E135" s="75"/>
      <c r="F135" s="75"/>
      <c r="G135" s="75"/>
      <c r="H135" s="84"/>
      <c r="I135" s="84" t="s">
        <v>5</v>
      </c>
      <c r="J135" s="100"/>
      <c r="K135" s="68" t="str">
        <f t="shared" si="1"/>
        <v>Response by:</v>
      </c>
    </row>
    <row r="136" spans="1:12" s="96" customFormat="1" x14ac:dyDescent="0.3">
      <c r="A136" s="2" t="s">
        <v>11</v>
      </c>
      <c r="B136" s="75"/>
      <c r="C136" s="75"/>
      <c r="D136" s="75"/>
      <c r="E136" s="75" t="s">
        <v>403</v>
      </c>
      <c r="F136" s="116"/>
      <c r="G136" s="75"/>
      <c r="H136" s="145"/>
      <c r="I136" s="84" t="s">
        <v>12</v>
      </c>
      <c r="J136" s="100"/>
      <c r="K136" s="68" t="str">
        <f t="shared" si="1"/>
        <v>Response by:</v>
      </c>
      <c r="L136" s="68" t="s">
        <v>552</v>
      </c>
    </row>
    <row r="137" spans="1:12" s="96" customFormat="1" x14ac:dyDescent="0.3">
      <c r="A137" s="2" t="s">
        <v>399</v>
      </c>
      <c r="B137" s="75" t="s">
        <v>403</v>
      </c>
      <c r="C137" s="75"/>
      <c r="D137" s="75"/>
      <c r="E137" s="75"/>
      <c r="F137" s="75"/>
      <c r="G137" s="75"/>
      <c r="H137" s="84"/>
      <c r="I137" s="84"/>
      <c r="J137" s="100"/>
      <c r="K137" s="68" t="str">
        <f t="shared" ref="K137:K176" si="2">IF(J137="N", "No Response to Survey by:", "Response by:")</f>
        <v>Response by:</v>
      </c>
    </row>
    <row r="138" spans="1:12" s="117" customFormat="1" x14ac:dyDescent="0.3">
      <c r="A138" s="117" t="s">
        <v>531</v>
      </c>
      <c r="B138" s="118" t="s">
        <v>403</v>
      </c>
      <c r="C138" s="118"/>
      <c r="D138" s="118"/>
      <c r="E138" s="118"/>
      <c r="F138" s="118"/>
      <c r="G138" s="118"/>
      <c r="H138" s="127"/>
      <c r="I138" s="127"/>
      <c r="J138" s="100"/>
      <c r="K138" s="119" t="str">
        <f t="shared" si="2"/>
        <v>Response by:</v>
      </c>
    </row>
    <row r="139" spans="1:12" s="96" customFormat="1" x14ac:dyDescent="0.3">
      <c r="A139" s="2" t="s">
        <v>173</v>
      </c>
      <c r="B139" s="75"/>
      <c r="C139" s="75"/>
      <c r="D139" s="75"/>
      <c r="E139" s="75"/>
      <c r="F139" s="75"/>
      <c r="G139" s="75" t="s">
        <v>403</v>
      </c>
      <c r="H139" s="84" t="s">
        <v>174</v>
      </c>
      <c r="I139" s="84"/>
      <c r="J139" s="100"/>
      <c r="K139" s="68" t="str">
        <f t="shared" si="2"/>
        <v>Response by:</v>
      </c>
    </row>
    <row r="140" spans="1:12" s="96" customFormat="1" x14ac:dyDescent="0.3">
      <c r="A140" s="2" t="s">
        <v>156</v>
      </c>
      <c r="B140" s="75"/>
      <c r="C140" s="75"/>
      <c r="D140" s="75"/>
      <c r="E140" s="75" t="s">
        <v>403</v>
      </c>
      <c r="F140" s="116"/>
      <c r="G140" s="75"/>
      <c r="H140" s="145"/>
      <c r="I140" s="84" t="s">
        <v>157</v>
      </c>
      <c r="J140" s="100"/>
      <c r="K140" s="68" t="str">
        <f t="shared" si="2"/>
        <v>Response by:</v>
      </c>
    </row>
    <row r="141" spans="1:12" s="96" customFormat="1" x14ac:dyDescent="0.3">
      <c r="A141" s="2" t="s">
        <v>402</v>
      </c>
      <c r="B141" s="75"/>
      <c r="C141" s="75"/>
      <c r="D141" s="75"/>
      <c r="E141" s="75" t="s">
        <v>403</v>
      </c>
      <c r="F141" s="75"/>
      <c r="G141" s="75"/>
      <c r="H141" s="84"/>
      <c r="I141" s="84" t="s">
        <v>337</v>
      </c>
      <c r="J141" s="100"/>
      <c r="K141" s="68" t="str">
        <f t="shared" si="2"/>
        <v>Response by:</v>
      </c>
      <c r="L141" s="68" t="s">
        <v>552</v>
      </c>
    </row>
    <row r="142" spans="1:12" s="96" customFormat="1" x14ac:dyDescent="0.3">
      <c r="A142" s="2" t="s">
        <v>393</v>
      </c>
      <c r="B142" s="75" t="s">
        <v>403</v>
      </c>
      <c r="C142" s="75" t="s">
        <v>403</v>
      </c>
      <c r="D142" s="75"/>
      <c r="E142" s="75"/>
      <c r="F142" s="75"/>
      <c r="G142" s="75"/>
      <c r="H142" s="84"/>
      <c r="I142" s="84"/>
      <c r="J142" s="100"/>
      <c r="K142" s="68" t="str">
        <f t="shared" si="2"/>
        <v>Response by:</v>
      </c>
    </row>
    <row r="143" spans="1:12" s="96" customFormat="1" x14ac:dyDescent="0.3">
      <c r="A143" s="8" t="s">
        <v>238</v>
      </c>
      <c r="B143" s="82"/>
      <c r="C143" s="82"/>
      <c r="D143" s="82"/>
      <c r="E143" s="82" t="s">
        <v>403</v>
      </c>
      <c r="F143" s="82"/>
      <c r="G143" s="82"/>
      <c r="H143" s="85"/>
      <c r="I143" s="85"/>
      <c r="J143" s="103"/>
      <c r="K143" s="68" t="str">
        <f t="shared" si="2"/>
        <v>Response by:</v>
      </c>
      <c r="L143" s="68" t="s">
        <v>555</v>
      </c>
    </row>
    <row r="144" spans="1:12" s="96" customFormat="1" x14ac:dyDescent="0.3">
      <c r="A144" s="108" t="s">
        <v>532</v>
      </c>
      <c r="B144" s="116"/>
      <c r="C144" s="116"/>
      <c r="D144" s="116"/>
      <c r="E144" s="116"/>
      <c r="F144" s="116"/>
      <c r="G144" s="116"/>
      <c r="H144" s="145"/>
      <c r="I144" s="145"/>
      <c r="J144" s="103" t="s">
        <v>543</v>
      </c>
      <c r="K144" s="68" t="str">
        <f t="shared" si="2"/>
        <v>No Response to Survey by:</v>
      </c>
    </row>
    <row r="145" spans="1:12" s="96" customFormat="1" x14ac:dyDescent="0.3">
      <c r="A145" s="2" t="s">
        <v>496</v>
      </c>
      <c r="B145" s="75"/>
      <c r="C145" s="75"/>
      <c r="D145" s="75" t="s">
        <v>403</v>
      </c>
      <c r="E145" s="75"/>
      <c r="F145" s="75"/>
      <c r="G145" s="75"/>
      <c r="H145" s="84"/>
      <c r="I145" s="84"/>
      <c r="J145" s="100"/>
      <c r="K145" s="68" t="str">
        <f t="shared" si="2"/>
        <v>Response by:</v>
      </c>
    </row>
    <row r="146" spans="1:12" s="96" customFormat="1" x14ac:dyDescent="0.3">
      <c r="A146" s="2" t="s">
        <v>384</v>
      </c>
      <c r="B146" s="75" t="s">
        <v>403</v>
      </c>
      <c r="C146" s="75"/>
      <c r="D146" s="75"/>
      <c r="E146" s="75"/>
      <c r="F146" s="75"/>
      <c r="G146" s="75"/>
      <c r="H146" s="84"/>
      <c r="I146" s="84"/>
      <c r="J146" s="100"/>
      <c r="K146" s="68" t="str">
        <f t="shared" si="2"/>
        <v>Response by:</v>
      </c>
    </row>
    <row r="147" spans="1:12" s="117" customFormat="1" x14ac:dyDescent="0.3">
      <c r="A147" s="117" t="s">
        <v>533</v>
      </c>
      <c r="B147" s="118" t="s">
        <v>403</v>
      </c>
      <c r="C147" s="118" t="s">
        <v>403</v>
      </c>
      <c r="D147" s="118"/>
      <c r="E147" s="118"/>
      <c r="F147" s="118"/>
      <c r="G147" s="118" t="s">
        <v>403</v>
      </c>
      <c r="H147" s="127" t="s">
        <v>570</v>
      </c>
      <c r="I147" s="127"/>
      <c r="J147" s="100"/>
      <c r="K147" s="119" t="str">
        <f t="shared" si="2"/>
        <v>Response by:</v>
      </c>
    </row>
    <row r="148" spans="1:12" s="96" customFormat="1" x14ac:dyDescent="0.3">
      <c r="A148" s="2" t="s">
        <v>342</v>
      </c>
      <c r="B148" s="75"/>
      <c r="C148" s="75" t="s">
        <v>403</v>
      </c>
      <c r="D148" s="116"/>
      <c r="E148" s="75" t="s">
        <v>403</v>
      </c>
      <c r="F148" s="75"/>
      <c r="G148" s="75" t="s">
        <v>403</v>
      </c>
      <c r="H148" s="84" t="s">
        <v>1</v>
      </c>
      <c r="I148" s="84"/>
      <c r="J148" s="100"/>
      <c r="K148" s="68" t="str">
        <f t="shared" si="2"/>
        <v>Response by:</v>
      </c>
      <c r="L148" s="68" t="s">
        <v>555</v>
      </c>
    </row>
    <row r="149" spans="1:12" s="96" customFormat="1" x14ac:dyDescent="0.3">
      <c r="A149" s="8" t="s">
        <v>355</v>
      </c>
      <c r="B149" s="82"/>
      <c r="C149" s="82"/>
      <c r="D149" s="82"/>
      <c r="E149" s="82" t="s">
        <v>403</v>
      </c>
      <c r="F149" s="116"/>
      <c r="G149" s="82"/>
      <c r="H149" s="145"/>
      <c r="I149" s="85" t="s">
        <v>321</v>
      </c>
      <c r="J149" s="103"/>
      <c r="K149" s="68" t="str">
        <f t="shared" si="2"/>
        <v>Response by:</v>
      </c>
      <c r="L149" s="68" t="s">
        <v>552</v>
      </c>
    </row>
    <row r="150" spans="1:12" s="96" customFormat="1" x14ac:dyDescent="0.3">
      <c r="A150" s="2" t="s">
        <v>140</v>
      </c>
      <c r="B150" s="75"/>
      <c r="C150" s="75"/>
      <c r="D150" s="75"/>
      <c r="E150" s="75" t="s">
        <v>403</v>
      </c>
      <c r="F150" s="116"/>
      <c r="G150" s="75"/>
      <c r="H150" s="145"/>
      <c r="I150" s="84" t="s">
        <v>33</v>
      </c>
      <c r="J150" s="100"/>
      <c r="K150" s="68" t="str">
        <f t="shared" si="2"/>
        <v>Response by:</v>
      </c>
      <c r="L150" s="68" t="s">
        <v>553</v>
      </c>
    </row>
    <row r="151" spans="1:12" s="96" customFormat="1" x14ac:dyDescent="0.3">
      <c r="A151" s="2" t="s">
        <v>363</v>
      </c>
      <c r="B151" s="75" t="s">
        <v>403</v>
      </c>
      <c r="C151" s="75" t="s">
        <v>403</v>
      </c>
      <c r="D151" s="75"/>
      <c r="E151" s="75"/>
      <c r="F151" s="75"/>
      <c r="G151" s="75"/>
      <c r="H151" s="84"/>
      <c r="I151" s="84"/>
      <c r="J151" s="100"/>
      <c r="K151" s="68" t="str">
        <f t="shared" si="2"/>
        <v>Response by:</v>
      </c>
    </row>
    <row r="152" spans="1:12" s="96" customFormat="1" x14ac:dyDescent="0.3">
      <c r="A152" s="2" t="s">
        <v>359</v>
      </c>
      <c r="B152" s="75"/>
      <c r="C152" s="116"/>
      <c r="D152" s="75"/>
      <c r="E152" s="75" t="s">
        <v>403</v>
      </c>
      <c r="F152" s="75"/>
      <c r="G152" s="75"/>
      <c r="H152" s="84"/>
      <c r="I152" s="84"/>
      <c r="J152" s="100"/>
      <c r="K152" s="68" t="str">
        <f t="shared" si="2"/>
        <v>Response by:</v>
      </c>
      <c r="L152" s="68" t="s">
        <v>552</v>
      </c>
    </row>
    <row r="153" spans="1:12" s="96" customFormat="1" x14ac:dyDescent="0.3">
      <c r="A153" s="2" t="s">
        <v>347</v>
      </c>
      <c r="B153" s="75" t="s">
        <v>403</v>
      </c>
      <c r="C153" s="75" t="s">
        <v>403</v>
      </c>
      <c r="D153" s="75"/>
      <c r="E153" s="75"/>
      <c r="F153" s="75" t="s">
        <v>403</v>
      </c>
      <c r="G153" s="75"/>
      <c r="H153" s="84" t="s">
        <v>58</v>
      </c>
      <c r="I153" s="84"/>
      <c r="J153" s="100"/>
      <c r="K153" s="68" t="str">
        <f t="shared" si="2"/>
        <v>Response by:</v>
      </c>
    </row>
    <row r="154" spans="1:12" s="96" customFormat="1" x14ac:dyDescent="0.3">
      <c r="A154" s="104" t="s">
        <v>534</v>
      </c>
      <c r="B154" s="116"/>
      <c r="C154" s="116"/>
      <c r="D154" s="116"/>
      <c r="E154" s="116"/>
      <c r="F154" s="116"/>
      <c r="G154" s="116"/>
      <c r="H154" s="145"/>
      <c r="I154" s="145"/>
      <c r="J154" s="100" t="s">
        <v>543</v>
      </c>
      <c r="K154" s="68" t="str">
        <f t="shared" si="2"/>
        <v>No Response to Survey by:</v>
      </c>
    </row>
    <row r="155" spans="1:12" s="96" customFormat="1" x14ac:dyDescent="0.3">
      <c r="A155" s="104" t="s">
        <v>535</v>
      </c>
      <c r="B155" s="116"/>
      <c r="C155" s="116"/>
      <c r="D155" s="116"/>
      <c r="E155" s="116"/>
      <c r="F155" s="116"/>
      <c r="G155" s="116"/>
      <c r="H155" s="145"/>
      <c r="I155" s="145"/>
      <c r="J155" s="100" t="s">
        <v>543</v>
      </c>
      <c r="K155" s="68" t="str">
        <f t="shared" si="2"/>
        <v>No Response to Survey by:</v>
      </c>
    </row>
    <row r="156" spans="1:12" s="117" customFormat="1" x14ac:dyDescent="0.3">
      <c r="A156" s="117" t="s">
        <v>536</v>
      </c>
      <c r="B156" s="118"/>
      <c r="C156" s="118"/>
      <c r="D156" s="118"/>
      <c r="E156" s="118"/>
      <c r="F156" s="118" t="s">
        <v>403</v>
      </c>
      <c r="G156" s="118"/>
      <c r="H156" s="127" t="s">
        <v>592</v>
      </c>
      <c r="I156" s="127" t="s">
        <v>593</v>
      </c>
      <c r="J156" s="100"/>
      <c r="K156" s="119" t="str">
        <f t="shared" si="2"/>
        <v>Response by:</v>
      </c>
    </row>
    <row r="157" spans="1:12" s="96" customFormat="1" x14ac:dyDescent="0.3">
      <c r="A157" s="2" t="s">
        <v>353</v>
      </c>
      <c r="B157" s="75"/>
      <c r="C157" s="75"/>
      <c r="D157" s="75"/>
      <c r="E157" s="75" t="s">
        <v>403</v>
      </c>
      <c r="F157" s="116"/>
      <c r="G157" s="75"/>
      <c r="H157" s="145"/>
      <c r="I157" s="84" t="s">
        <v>99</v>
      </c>
      <c r="J157" s="100"/>
      <c r="K157" s="68" t="str">
        <f t="shared" si="2"/>
        <v>Response by:</v>
      </c>
      <c r="L157" s="68" t="s">
        <v>553</v>
      </c>
    </row>
    <row r="158" spans="1:12" s="96" customFormat="1" x14ac:dyDescent="0.3">
      <c r="A158" s="2" t="s">
        <v>395</v>
      </c>
      <c r="B158" s="75"/>
      <c r="C158" s="75"/>
      <c r="D158" s="75"/>
      <c r="E158" s="75" t="s">
        <v>403</v>
      </c>
      <c r="F158" s="116"/>
      <c r="G158" s="75"/>
      <c r="H158" s="145"/>
      <c r="I158" s="84" t="s">
        <v>193</v>
      </c>
      <c r="J158" s="100"/>
      <c r="K158" s="68" t="str">
        <f t="shared" si="2"/>
        <v>Response by:</v>
      </c>
      <c r="L158" s="68" t="s">
        <v>554</v>
      </c>
    </row>
    <row r="159" spans="1:12" s="96" customFormat="1" x14ac:dyDescent="0.3">
      <c r="A159" s="104" t="s">
        <v>537</v>
      </c>
      <c r="B159" s="116"/>
      <c r="C159" s="116"/>
      <c r="D159" s="116"/>
      <c r="E159" s="116"/>
      <c r="F159" s="116"/>
      <c r="G159" s="116"/>
      <c r="H159" s="145"/>
      <c r="I159" s="145"/>
      <c r="J159" s="100" t="s">
        <v>543</v>
      </c>
      <c r="K159" s="68" t="str">
        <f t="shared" si="2"/>
        <v>No Response to Survey by:</v>
      </c>
    </row>
    <row r="160" spans="1:12" s="96" customFormat="1" x14ac:dyDescent="0.3">
      <c r="A160" s="104" t="s">
        <v>538</v>
      </c>
      <c r="B160" s="116"/>
      <c r="C160" s="116"/>
      <c r="D160" s="116"/>
      <c r="E160" s="116"/>
      <c r="F160" s="116"/>
      <c r="G160" s="116"/>
      <c r="H160" s="145"/>
      <c r="I160" s="145"/>
      <c r="J160" s="100" t="s">
        <v>543</v>
      </c>
      <c r="K160" s="68" t="str">
        <f t="shared" si="2"/>
        <v>No Response to Survey by:</v>
      </c>
    </row>
    <row r="161" spans="1:12" s="96" customFormat="1" x14ac:dyDescent="0.3">
      <c r="A161" s="2" t="s">
        <v>392</v>
      </c>
      <c r="B161" s="75" t="s">
        <v>403</v>
      </c>
      <c r="C161" s="75" t="s">
        <v>403</v>
      </c>
      <c r="D161" s="75"/>
      <c r="E161" s="75"/>
      <c r="F161" s="75"/>
      <c r="G161" s="75"/>
      <c r="H161" s="84"/>
      <c r="I161" s="84"/>
      <c r="J161" s="100"/>
      <c r="K161" s="68" t="str">
        <f t="shared" si="2"/>
        <v>Response by:</v>
      </c>
    </row>
    <row r="162" spans="1:12" s="117" customFormat="1" x14ac:dyDescent="0.3">
      <c r="A162" s="117" t="s">
        <v>539</v>
      </c>
      <c r="B162" s="118"/>
      <c r="C162" s="118"/>
      <c r="D162" s="118" t="s">
        <v>403</v>
      </c>
      <c r="E162" s="118"/>
      <c r="F162" s="118"/>
      <c r="G162" s="118"/>
      <c r="H162" s="127"/>
      <c r="I162" s="127" t="s">
        <v>587</v>
      </c>
      <c r="J162" s="100"/>
      <c r="K162" s="119" t="str">
        <f t="shared" si="2"/>
        <v>Response by:</v>
      </c>
    </row>
    <row r="163" spans="1:12" s="117" customFormat="1" x14ac:dyDescent="0.3">
      <c r="A163" s="117" t="s">
        <v>540</v>
      </c>
      <c r="B163" s="118"/>
      <c r="C163" s="118"/>
      <c r="D163" s="118"/>
      <c r="E163" s="118"/>
      <c r="F163" s="118" t="s">
        <v>403</v>
      </c>
      <c r="G163" s="118"/>
      <c r="H163" s="127" t="s">
        <v>584</v>
      </c>
      <c r="I163" s="127"/>
      <c r="J163" s="100"/>
      <c r="K163" s="119" t="str">
        <f t="shared" si="2"/>
        <v>Response by:</v>
      </c>
    </row>
    <row r="164" spans="1:12" s="96" customFormat="1" x14ac:dyDescent="0.3">
      <c r="A164" s="8" t="s">
        <v>107</v>
      </c>
      <c r="B164" s="82"/>
      <c r="C164" s="82"/>
      <c r="D164" s="82" t="s">
        <v>403</v>
      </c>
      <c r="E164" s="82"/>
      <c r="F164" s="82"/>
      <c r="G164" s="82"/>
      <c r="H164" s="85"/>
      <c r="I164" s="85"/>
      <c r="J164" s="103"/>
      <c r="K164" s="68" t="str">
        <f t="shared" si="2"/>
        <v>Response by:</v>
      </c>
    </row>
    <row r="165" spans="1:12" s="96" customFormat="1" x14ac:dyDescent="0.3">
      <c r="A165" s="2" t="s">
        <v>379</v>
      </c>
      <c r="B165" s="75"/>
      <c r="C165" s="75"/>
      <c r="D165" s="75"/>
      <c r="E165" s="75" t="s">
        <v>403</v>
      </c>
      <c r="F165" s="75"/>
      <c r="G165" s="75"/>
      <c r="H165" s="84"/>
      <c r="I165" s="84" t="s">
        <v>280</v>
      </c>
      <c r="J165" s="100"/>
      <c r="K165" s="68" t="str">
        <f t="shared" si="2"/>
        <v>Response by:</v>
      </c>
    </row>
    <row r="166" spans="1:12" s="96" customFormat="1" x14ac:dyDescent="0.3">
      <c r="A166" s="2" t="s">
        <v>381</v>
      </c>
      <c r="B166" s="75" t="s">
        <v>403</v>
      </c>
      <c r="C166" s="75"/>
      <c r="D166" s="75"/>
      <c r="E166" s="75"/>
      <c r="F166" s="75"/>
      <c r="G166" s="75"/>
      <c r="H166" s="84"/>
      <c r="I166" s="84"/>
      <c r="J166" s="100"/>
      <c r="K166" s="68" t="str">
        <f t="shared" si="2"/>
        <v>Response by:</v>
      </c>
    </row>
    <row r="167" spans="1:12" s="96" customFormat="1" x14ac:dyDescent="0.3">
      <c r="A167" s="104" t="s">
        <v>541</v>
      </c>
      <c r="B167" s="116"/>
      <c r="C167" s="116"/>
      <c r="D167" s="116"/>
      <c r="E167" s="116"/>
      <c r="F167" s="116"/>
      <c r="G167" s="116"/>
      <c r="H167" s="145"/>
      <c r="I167" s="145"/>
      <c r="J167" s="100" t="s">
        <v>543</v>
      </c>
      <c r="K167" s="68" t="str">
        <f t="shared" si="2"/>
        <v>No Response to Survey by:</v>
      </c>
    </row>
    <row r="168" spans="1:12" s="96" customFormat="1" x14ac:dyDescent="0.3">
      <c r="A168" s="2" t="s">
        <v>360</v>
      </c>
      <c r="B168" s="75" t="s">
        <v>403</v>
      </c>
      <c r="C168" s="75"/>
      <c r="D168" s="75"/>
      <c r="E168" s="75"/>
      <c r="F168" s="75"/>
      <c r="G168" s="75"/>
      <c r="H168" s="84"/>
      <c r="I168" s="84"/>
      <c r="J168" s="100"/>
      <c r="K168" s="68" t="str">
        <f t="shared" si="2"/>
        <v>Response by:</v>
      </c>
    </row>
    <row r="169" spans="1:12" s="96" customFormat="1" x14ac:dyDescent="0.3">
      <c r="A169" s="2" t="s">
        <v>365</v>
      </c>
      <c r="B169" s="75"/>
      <c r="C169" s="75"/>
      <c r="D169" s="75"/>
      <c r="E169" s="75"/>
      <c r="F169" s="75"/>
      <c r="G169" s="75" t="s">
        <v>403</v>
      </c>
      <c r="H169" s="84" t="s">
        <v>150</v>
      </c>
      <c r="I169" s="84"/>
      <c r="J169" s="100"/>
      <c r="K169" s="68" t="str">
        <f t="shared" si="2"/>
        <v>Response by:</v>
      </c>
    </row>
    <row r="170" spans="1:12" s="96" customFormat="1" x14ac:dyDescent="0.3">
      <c r="A170" s="104" t="s">
        <v>542</v>
      </c>
      <c r="B170" s="116"/>
      <c r="C170" s="116"/>
      <c r="D170" s="116"/>
      <c r="E170" s="116"/>
      <c r="F170" s="116"/>
      <c r="G170" s="116"/>
      <c r="H170" s="145"/>
      <c r="I170" s="145"/>
      <c r="J170" s="100" t="s">
        <v>543</v>
      </c>
      <c r="K170" s="68" t="str">
        <f t="shared" si="2"/>
        <v>No Response to Survey by:</v>
      </c>
    </row>
    <row r="171" spans="1:12" s="96" customFormat="1" x14ac:dyDescent="0.3">
      <c r="A171" s="2" t="s">
        <v>370</v>
      </c>
      <c r="B171" s="75" t="s">
        <v>403</v>
      </c>
      <c r="C171" s="75"/>
      <c r="D171" s="75"/>
      <c r="E171" s="75"/>
      <c r="F171" s="75"/>
      <c r="G171" s="75"/>
      <c r="H171" s="84"/>
      <c r="I171" s="84"/>
      <c r="J171" s="100"/>
      <c r="K171" s="68" t="str">
        <f t="shared" si="2"/>
        <v>Response by:</v>
      </c>
    </row>
    <row r="172" spans="1:12" s="96" customFormat="1" x14ac:dyDescent="0.3">
      <c r="A172" s="2" t="s">
        <v>284</v>
      </c>
      <c r="B172" s="75" t="s">
        <v>403</v>
      </c>
      <c r="C172" s="75"/>
      <c r="D172" s="75"/>
      <c r="E172" s="75"/>
      <c r="F172" s="75"/>
      <c r="G172" s="75"/>
      <c r="H172" s="84"/>
      <c r="I172" s="84" t="s">
        <v>285</v>
      </c>
      <c r="J172" s="100"/>
      <c r="K172" s="68" t="str">
        <f t="shared" si="2"/>
        <v>Response by:</v>
      </c>
    </row>
    <row r="173" spans="1:12" s="96" customFormat="1" x14ac:dyDescent="0.3">
      <c r="A173" s="2" t="s">
        <v>155</v>
      </c>
      <c r="B173" s="75" t="s">
        <v>403</v>
      </c>
      <c r="C173" s="75"/>
      <c r="D173" s="75"/>
      <c r="E173" s="75"/>
      <c r="F173" s="75"/>
      <c r="G173" s="75"/>
      <c r="H173" s="84"/>
      <c r="I173" s="84"/>
      <c r="J173" s="100"/>
      <c r="K173" s="68" t="str">
        <f t="shared" si="2"/>
        <v>Response by:</v>
      </c>
    </row>
    <row r="174" spans="1:12" s="96" customFormat="1" x14ac:dyDescent="0.3">
      <c r="A174" s="2" t="s">
        <v>164</v>
      </c>
      <c r="B174" s="75" t="s">
        <v>403</v>
      </c>
      <c r="C174" s="75"/>
      <c r="D174" s="75"/>
      <c r="E174" s="75"/>
      <c r="F174" s="75"/>
      <c r="G174" s="75"/>
      <c r="H174" s="84"/>
      <c r="I174" s="84" t="s">
        <v>165</v>
      </c>
      <c r="J174" s="100"/>
      <c r="K174" s="68" t="str">
        <f t="shared" si="2"/>
        <v>Response by:</v>
      </c>
    </row>
    <row r="175" spans="1:12" s="96" customFormat="1" x14ac:dyDescent="0.3">
      <c r="A175" s="2" t="s">
        <v>181</v>
      </c>
      <c r="B175" s="75"/>
      <c r="C175" s="75"/>
      <c r="D175" s="75"/>
      <c r="E175" s="75" t="s">
        <v>403</v>
      </c>
      <c r="F175" s="116"/>
      <c r="G175" s="75"/>
      <c r="H175" s="145"/>
      <c r="I175" s="84" t="s">
        <v>182</v>
      </c>
      <c r="J175" s="100"/>
      <c r="K175" s="68" t="str">
        <f t="shared" si="2"/>
        <v>Response by:</v>
      </c>
    </row>
    <row r="176" spans="1:12" s="96" customFormat="1" x14ac:dyDescent="0.3">
      <c r="A176" s="2" t="s">
        <v>356</v>
      </c>
      <c r="B176" s="75"/>
      <c r="C176" s="75"/>
      <c r="D176" s="75"/>
      <c r="E176" s="75" t="s">
        <v>403</v>
      </c>
      <c r="F176" s="116"/>
      <c r="G176" s="75"/>
      <c r="H176" s="145"/>
      <c r="I176" s="84" t="s">
        <v>104</v>
      </c>
      <c r="J176" s="100"/>
      <c r="K176" s="68" t="str">
        <f t="shared" si="2"/>
        <v>Response by:</v>
      </c>
      <c r="L176" s="68" t="s">
        <v>555</v>
      </c>
    </row>
  </sheetData>
  <sortState ref="A73:J82">
    <sortCondition ref="A82"/>
  </sortState>
  <mergeCells count="1">
    <mergeCell ref="C2:D2"/>
  </mergeCells>
  <conditionalFormatting sqref="A7">
    <cfRule type="duplicateValues" dxfId="11" priority="2"/>
  </conditionalFormatting>
  <conditionalFormatting sqref="A8:A176">
    <cfRule type="duplicateValues" dxfId="10" priority="1"/>
  </conditionalFormatting>
  <dataValidations count="1">
    <dataValidation type="list" allowBlank="1" showInputMessage="1" showErrorMessage="1" sqref="B5">
      <formula1>$A$8:$A$176</formula1>
    </dataValidation>
  </dataValidations>
  <printOptions gridLines="1"/>
  <pageMargins left="0.5" right="0.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
  <sheetViews>
    <sheetView zoomScale="90" zoomScaleNormal="90" workbookViewId="0">
      <pane xSplit="1" ySplit="7" topLeftCell="B8" activePane="bottomRight" state="frozen"/>
      <selection pane="topRight" activeCell="B1" sqref="B1"/>
      <selection pane="bottomLeft" activeCell="A8" sqref="A8"/>
      <selection pane="bottomRight" activeCell="B5" sqref="B5"/>
    </sheetView>
  </sheetViews>
  <sheetFormatPr defaultColWidth="8.88671875" defaultRowHeight="14.4" x14ac:dyDescent="0.3"/>
  <cols>
    <col min="1" max="1" width="30.77734375" style="80" customWidth="1"/>
    <col min="2" max="2" width="19.33203125" style="75" customWidth="1"/>
    <col min="3" max="3" width="17.88671875" style="75" customWidth="1"/>
    <col min="4" max="4" width="21.6640625" style="75" customWidth="1"/>
    <col min="5" max="5" width="16.6640625" style="75" bestFit="1" customWidth="1"/>
    <col min="6" max="6" width="12.6640625" style="75" customWidth="1"/>
    <col min="7" max="7" width="12.44140625" style="75" customWidth="1"/>
    <col min="8" max="8" width="96.5546875" style="66" customWidth="1"/>
    <col min="9" max="9" width="120.33203125" style="66" customWidth="1"/>
    <col min="10" max="10" width="16.109375" style="67" hidden="1" customWidth="1"/>
    <col min="11" max="11" width="22.88671875" style="68" hidden="1" customWidth="1"/>
    <col min="12" max="16384" width="8.88671875" style="68"/>
  </cols>
  <sheetData>
    <row r="1" spans="1:11" x14ac:dyDescent="0.3">
      <c r="A1" s="63" t="s">
        <v>487</v>
      </c>
      <c r="B1" s="64"/>
      <c r="C1" s="64"/>
      <c r="D1" s="64"/>
      <c r="E1" s="64"/>
      <c r="F1" s="64"/>
      <c r="G1" s="64"/>
      <c r="H1" s="65"/>
      <c r="I1" s="65"/>
    </row>
    <row r="2" spans="1:11" ht="21.6" customHeight="1" x14ac:dyDescent="0.3">
      <c r="A2" s="70" t="s">
        <v>432</v>
      </c>
      <c r="B2" s="122"/>
      <c r="C2" s="120" t="str">
        <f>VLOOKUP($B$5, $A$8:$K$176, 11, FALSE)</f>
        <v>Response by:</v>
      </c>
      <c r="D2" s="123" t="str">
        <f>$B$5</f>
        <v>Bridgeport</v>
      </c>
      <c r="E2" s="124"/>
      <c r="F2" s="125"/>
      <c r="G2" s="64"/>
      <c r="H2" s="94" t="s">
        <v>492</v>
      </c>
      <c r="I2" s="65"/>
    </row>
    <row r="3" spans="1:11" ht="50.4" customHeight="1" x14ac:dyDescent="0.3">
      <c r="A3" s="65" t="s">
        <v>488</v>
      </c>
      <c r="B3" s="64"/>
      <c r="C3" s="121" t="s">
        <v>404</v>
      </c>
      <c r="D3" s="71" t="str">
        <f>VLOOKUP($B$5, $A$8:$K$176, 2, FALSE)</f>
        <v>X</v>
      </c>
      <c r="E3" s="121" t="s">
        <v>485</v>
      </c>
      <c r="F3" s="71">
        <f>VLOOKUP($B$5, $A$8:$K$176, 5, FALSE)</f>
        <v>0</v>
      </c>
      <c r="G3" s="64"/>
      <c r="H3" s="142">
        <f>VLOOKUP($B$5, $A$8:$K$176, 8, FALSE)</f>
        <v>0</v>
      </c>
      <c r="I3" s="65"/>
    </row>
    <row r="4" spans="1:11" ht="43.2" x14ac:dyDescent="0.3">
      <c r="A4" s="69"/>
      <c r="B4" s="64"/>
      <c r="C4" s="121" t="s">
        <v>490</v>
      </c>
      <c r="D4" s="71">
        <f>VLOOKUP($B$5, $A$8:$K$176, 3, FALSE)</f>
        <v>0</v>
      </c>
      <c r="E4" s="121" t="s">
        <v>441</v>
      </c>
      <c r="F4" s="71">
        <f>VLOOKUP($B$5, $A$8:$K$176, 6, FALSE)</f>
        <v>0</v>
      </c>
      <c r="G4" s="64"/>
      <c r="H4" s="94" t="s">
        <v>493</v>
      </c>
      <c r="I4" s="65"/>
    </row>
    <row r="5" spans="1:11" ht="72" x14ac:dyDescent="0.3">
      <c r="A5" s="87" t="s">
        <v>474</v>
      </c>
      <c r="B5" s="73" t="s">
        <v>445</v>
      </c>
      <c r="C5" s="121" t="s">
        <v>406</v>
      </c>
      <c r="D5" s="71">
        <f>VLOOKUP($B$5, $A$8:$K$176, 4, FALSE)</f>
        <v>0</v>
      </c>
      <c r="E5" s="121" t="s">
        <v>407</v>
      </c>
      <c r="F5" s="71">
        <f>VLOOKUP($B$5, $A$8:$K$176, 7, FALSE)</f>
        <v>0</v>
      </c>
      <c r="G5" s="64"/>
      <c r="H5" s="142">
        <f>VLOOKUP($B$5, $A$8:$K$176, 9, FALSE)</f>
        <v>0</v>
      </c>
      <c r="I5" s="65"/>
    </row>
    <row r="6" spans="1:11" x14ac:dyDescent="0.3">
      <c r="A6" s="69"/>
      <c r="B6" s="64" t="s">
        <v>449</v>
      </c>
      <c r="C6" s="64" t="s">
        <v>450</v>
      </c>
      <c r="D6" s="64" t="s">
        <v>451</v>
      </c>
      <c r="E6" s="64" t="s">
        <v>452</v>
      </c>
      <c r="F6" s="64" t="s">
        <v>453</v>
      </c>
      <c r="G6" s="64" t="s">
        <v>454</v>
      </c>
      <c r="H6" s="65"/>
      <c r="I6" s="65"/>
    </row>
    <row r="7" spans="1:11" s="83" customFormat="1" ht="46.2" customHeight="1" x14ac:dyDescent="0.3">
      <c r="A7" s="78" t="s">
        <v>547</v>
      </c>
      <c r="B7" s="114" t="s">
        <v>404</v>
      </c>
      <c r="C7" s="114" t="s">
        <v>405</v>
      </c>
      <c r="D7" s="158" t="s">
        <v>491</v>
      </c>
      <c r="E7" s="114" t="s">
        <v>489</v>
      </c>
      <c r="F7" s="114" t="s">
        <v>441</v>
      </c>
      <c r="G7" s="114" t="s">
        <v>407</v>
      </c>
      <c r="H7" s="78" t="s">
        <v>408</v>
      </c>
      <c r="I7" s="78" t="s">
        <v>493</v>
      </c>
      <c r="J7" s="106" t="s">
        <v>544</v>
      </c>
      <c r="K7" s="107" t="s">
        <v>545</v>
      </c>
    </row>
    <row r="8" spans="1:11" ht="15" customHeight="1" x14ac:dyDescent="0.3">
      <c r="A8" s="2" t="s">
        <v>295</v>
      </c>
      <c r="C8" s="75" t="s">
        <v>403</v>
      </c>
      <c r="I8" s="84" t="s">
        <v>297</v>
      </c>
      <c r="J8" s="100"/>
      <c r="K8" s="81" t="str">
        <f>IF(J8="N","No Response to Survey by:", "Response by:")</f>
        <v>Response by:</v>
      </c>
    </row>
    <row r="9" spans="1:11" s="126" customFormat="1" ht="15" customHeight="1" x14ac:dyDescent="0.3">
      <c r="A9" s="117" t="s">
        <v>500</v>
      </c>
      <c r="B9" s="118" t="s">
        <v>403</v>
      </c>
      <c r="C9" s="118"/>
      <c r="D9" s="118"/>
      <c r="E9" s="118"/>
      <c r="F9" s="118"/>
      <c r="G9" s="118"/>
      <c r="H9" s="100"/>
      <c r="I9" s="100"/>
      <c r="J9" s="100"/>
      <c r="K9" s="126" t="str">
        <f t="shared" ref="K9:K72" si="0">IF(J9="N","No Response to Survey by:", "Response by:")</f>
        <v>Response by:</v>
      </c>
    </row>
    <row r="10" spans="1:11" s="81" customFormat="1" ht="15" customHeight="1" x14ac:dyDescent="0.3">
      <c r="A10" s="2" t="s">
        <v>186</v>
      </c>
      <c r="B10" s="75"/>
      <c r="C10" s="75" t="s">
        <v>403</v>
      </c>
      <c r="D10" s="75"/>
      <c r="E10" s="75"/>
      <c r="F10" s="75"/>
      <c r="G10" s="75"/>
      <c r="H10" s="84"/>
      <c r="I10" s="84" t="s">
        <v>189</v>
      </c>
      <c r="J10" s="103"/>
      <c r="K10" s="81" t="str">
        <f t="shared" si="0"/>
        <v>Response by:</v>
      </c>
    </row>
    <row r="11" spans="1:11" s="81" customFormat="1" ht="15" customHeight="1" x14ac:dyDescent="0.3">
      <c r="A11" s="2" t="s">
        <v>320</v>
      </c>
      <c r="B11" s="75" t="s">
        <v>403</v>
      </c>
      <c r="C11" s="75"/>
      <c r="D11" s="75"/>
      <c r="E11" s="75"/>
      <c r="F11" s="75"/>
      <c r="G11" s="75"/>
      <c r="H11" s="84"/>
      <c r="I11" s="84"/>
      <c r="J11" s="103"/>
      <c r="K11" s="81" t="str">
        <f t="shared" si="0"/>
        <v>Response by:</v>
      </c>
    </row>
    <row r="12" spans="1:11" ht="15" customHeight="1" x14ac:dyDescent="0.3">
      <c r="A12" s="2" t="s">
        <v>368</v>
      </c>
      <c r="D12" s="75" t="s">
        <v>403</v>
      </c>
      <c r="H12" s="84"/>
      <c r="I12" s="84"/>
      <c r="J12" s="103"/>
      <c r="K12" s="81" t="str">
        <f t="shared" si="0"/>
        <v>Response by:</v>
      </c>
    </row>
    <row r="13" spans="1:11" ht="15" customHeight="1" x14ac:dyDescent="0.3">
      <c r="A13" s="2" t="s">
        <v>398</v>
      </c>
      <c r="C13" s="75" t="s">
        <v>403</v>
      </c>
      <c r="H13" s="84"/>
      <c r="I13" s="84"/>
      <c r="J13" s="100"/>
      <c r="K13" s="81" t="str">
        <f t="shared" si="0"/>
        <v>Response by:</v>
      </c>
    </row>
    <row r="14" spans="1:11" ht="15" customHeight="1" x14ac:dyDescent="0.3">
      <c r="A14" s="2" t="s">
        <v>219</v>
      </c>
      <c r="C14" s="75" t="s">
        <v>403</v>
      </c>
      <c r="H14" s="84"/>
      <c r="I14" s="84"/>
      <c r="J14" s="100"/>
      <c r="K14" s="81" t="str">
        <f t="shared" si="0"/>
        <v>Response by:</v>
      </c>
    </row>
    <row r="15" spans="1:11" ht="15" customHeight="1" x14ac:dyDescent="0.3">
      <c r="A15" s="2" t="s">
        <v>344</v>
      </c>
      <c r="D15" s="75" t="s">
        <v>403</v>
      </c>
      <c r="H15" s="84"/>
      <c r="I15" s="84"/>
      <c r="J15" s="100"/>
      <c r="K15" s="81" t="str">
        <f t="shared" si="0"/>
        <v>Response by:</v>
      </c>
    </row>
    <row r="16" spans="1:11" ht="15" customHeight="1" x14ac:dyDescent="0.3">
      <c r="A16" s="104" t="s">
        <v>501</v>
      </c>
      <c r="B16" s="4"/>
      <c r="C16" s="4"/>
      <c r="D16" s="4"/>
      <c r="E16" s="4"/>
      <c r="F16" s="4"/>
      <c r="G16" s="4"/>
      <c r="H16"/>
      <c r="I16"/>
      <c r="J16" s="100" t="s">
        <v>543</v>
      </c>
      <c r="K16" s="81" t="str">
        <f t="shared" si="0"/>
        <v>No Response to Survey by:</v>
      </c>
    </row>
    <row r="17" spans="1:11" ht="15" customHeight="1" x14ac:dyDescent="0.3">
      <c r="A17" s="2" t="s">
        <v>38</v>
      </c>
      <c r="C17" s="75" t="s">
        <v>403</v>
      </c>
      <c r="H17" s="84"/>
      <c r="I17" s="84"/>
      <c r="J17" s="100"/>
      <c r="K17" s="81" t="str">
        <f t="shared" si="0"/>
        <v>Response by:</v>
      </c>
    </row>
    <row r="18" spans="1:11" ht="15" customHeight="1" x14ac:dyDescent="0.3">
      <c r="A18" s="2" t="s">
        <v>206</v>
      </c>
      <c r="B18" s="75" t="s">
        <v>403</v>
      </c>
      <c r="H18" s="84"/>
      <c r="I18" s="84"/>
      <c r="J18" s="100"/>
      <c r="K18" s="81" t="str">
        <f t="shared" si="0"/>
        <v>Response by:</v>
      </c>
    </row>
    <row r="19" spans="1:11" ht="15" customHeight="1" x14ac:dyDescent="0.3">
      <c r="A19" s="104" t="s">
        <v>502</v>
      </c>
      <c r="B19" s="4"/>
      <c r="C19" s="4"/>
      <c r="D19" s="4"/>
      <c r="E19" s="4"/>
      <c r="F19" s="4"/>
      <c r="G19" s="4"/>
      <c r="H19"/>
      <c r="I19"/>
      <c r="J19" s="100" t="s">
        <v>543</v>
      </c>
      <c r="K19" s="81" t="str">
        <f t="shared" si="0"/>
        <v>No Response to Survey by:</v>
      </c>
    </row>
    <row r="20" spans="1:11" ht="15" customHeight="1" x14ac:dyDescent="0.3">
      <c r="A20" s="2" t="s">
        <v>47</v>
      </c>
      <c r="D20" s="75" t="s">
        <v>403</v>
      </c>
      <c r="I20" s="84" t="s">
        <v>49</v>
      </c>
      <c r="J20" s="100"/>
      <c r="K20" s="81" t="str">
        <f t="shared" si="0"/>
        <v>Response by:</v>
      </c>
    </row>
    <row r="21" spans="1:11" ht="15" customHeight="1" x14ac:dyDescent="0.3">
      <c r="A21" s="2" t="s">
        <v>170</v>
      </c>
      <c r="C21" s="75" t="s">
        <v>403</v>
      </c>
      <c r="H21" s="84"/>
      <c r="I21" s="84" t="s">
        <v>236</v>
      </c>
      <c r="J21" s="100"/>
      <c r="K21" s="81" t="str">
        <f t="shared" si="0"/>
        <v>Response by:</v>
      </c>
    </row>
    <row r="22" spans="1:11" ht="15" customHeight="1" x14ac:dyDescent="0.3">
      <c r="A22" s="8" t="s">
        <v>445</v>
      </c>
      <c r="B22" s="82" t="s">
        <v>403</v>
      </c>
      <c r="C22" s="82"/>
      <c r="D22" s="82"/>
      <c r="E22" s="82"/>
      <c r="F22" s="82"/>
      <c r="G22" s="82"/>
      <c r="H22" s="85"/>
      <c r="I22" s="85"/>
      <c r="J22" s="100"/>
      <c r="K22" s="81" t="str">
        <f t="shared" si="0"/>
        <v>Response by:</v>
      </c>
    </row>
    <row r="23" spans="1:11" ht="15" customHeight="1" x14ac:dyDescent="0.3">
      <c r="A23" s="2" t="s">
        <v>349</v>
      </c>
      <c r="D23" s="75" t="s">
        <v>403</v>
      </c>
      <c r="H23" s="84"/>
      <c r="I23" s="84"/>
      <c r="J23" s="100"/>
      <c r="K23" s="81" t="str">
        <f t="shared" si="0"/>
        <v>Response by:</v>
      </c>
    </row>
    <row r="24" spans="1:11" ht="15" customHeight="1" x14ac:dyDescent="0.3">
      <c r="A24" s="2" t="s">
        <v>53</v>
      </c>
      <c r="F24" s="75" t="s">
        <v>403</v>
      </c>
      <c r="H24" s="84" t="s">
        <v>54</v>
      </c>
      <c r="I24" s="84"/>
      <c r="J24" s="100"/>
      <c r="K24" s="81" t="str">
        <f t="shared" si="0"/>
        <v>Response by:</v>
      </c>
    </row>
    <row r="25" spans="1:11" s="119" customFormat="1" ht="15" customHeight="1" x14ac:dyDescent="0.3">
      <c r="A25" s="117" t="s">
        <v>503</v>
      </c>
      <c r="B25" s="118"/>
      <c r="C25" s="118"/>
      <c r="D25" s="118" t="s">
        <v>403</v>
      </c>
      <c r="E25" s="118"/>
      <c r="F25" s="118"/>
      <c r="G25" s="118"/>
      <c r="H25" s="100"/>
      <c r="I25" s="100"/>
      <c r="J25" s="100"/>
      <c r="K25" s="126" t="str">
        <f t="shared" si="0"/>
        <v>Response by:</v>
      </c>
    </row>
    <row r="26" spans="1:11" ht="15" customHeight="1" x14ac:dyDescent="0.3">
      <c r="A26" s="2" t="s">
        <v>82</v>
      </c>
      <c r="D26" s="75" t="s">
        <v>403</v>
      </c>
      <c r="H26" s="84"/>
      <c r="I26" s="84"/>
      <c r="J26" s="100"/>
      <c r="K26" s="81" t="str">
        <f t="shared" si="0"/>
        <v>Response by:</v>
      </c>
    </row>
    <row r="27" spans="1:11" ht="15" customHeight="1" x14ac:dyDescent="0.3">
      <c r="A27" s="2" t="s">
        <v>385</v>
      </c>
      <c r="F27" s="75" t="s">
        <v>403</v>
      </c>
      <c r="H27" s="84" t="s">
        <v>327</v>
      </c>
      <c r="I27" s="84"/>
      <c r="J27" s="100"/>
      <c r="K27" s="81" t="str">
        <f t="shared" si="0"/>
        <v>Response by:</v>
      </c>
    </row>
    <row r="28" spans="1:11" ht="15" customHeight="1" x14ac:dyDescent="0.3">
      <c r="A28" s="104" t="s">
        <v>504</v>
      </c>
      <c r="B28" s="4"/>
      <c r="C28" s="4"/>
      <c r="D28" s="4"/>
      <c r="E28" s="4"/>
      <c r="F28" s="4"/>
      <c r="G28" s="4"/>
      <c r="H28"/>
      <c r="I28"/>
      <c r="J28" s="100" t="s">
        <v>543</v>
      </c>
      <c r="K28" s="81" t="str">
        <f t="shared" si="0"/>
        <v>No Response to Survey by:</v>
      </c>
    </row>
    <row r="29" spans="1:11" ht="15" customHeight="1" x14ac:dyDescent="0.3">
      <c r="A29" s="2" t="s">
        <v>383</v>
      </c>
      <c r="E29" s="75" t="s">
        <v>403</v>
      </c>
      <c r="I29" s="84" t="s">
        <v>303</v>
      </c>
      <c r="J29" s="100"/>
      <c r="K29" s="81" t="str">
        <f t="shared" si="0"/>
        <v>Response by:</v>
      </c>
    </row>
    <row r="30" spans="1:11" ht="15" customHeight="1" x14ac:dyDescent="0.3">
      <c r="A30" s="2" t="s">
        <v>351</v>
      </c>
      <c r="D30" s="75" t="s">
        <v>403</v>
      </c>
      <c r="H30" s="84"/>
      <c r="I30" s="84"/>
      <c r="J30" s="100"/>
      <c r="K30" s="81" t="str">
        <f t="shared" si="0"/>
        <v>Response by:</v>
      </c>
    </row>
    <row r="31" spans="1:11" s="81" customFormat="1" ht="15" customHeight="1" x14ac:dyDescent="0.3">
      <c r="A31" s="2" t="s">
        <v>373</v>
      </c>
      <c r="B31" s="75"/>
      <c r="C31" s="75"/>
      <c r="D31" s="75" t="s">
        <v>403</v>
      </c>
      <c r="E31" s="75"/>
      <c r="F31" s="75"/>
      <c r="G31" s="75"/>
      <c r="H31" s="84"/>
      <c r="I31" s="84" t="s">
        <v>250</v>
      </c>
      <c r="J31" s="100"/>
      <c r="K31" s="81" t="str">
        <f t="shared" si="0"/>
        <v>Response by:</v>
      </c>
    </row>
    <row r="32" spans="1:11" ht="15" customHeight="1" x14ac:dyDescent="0.3">
      <c r="A32" s="2" t="s">
        <v>372</v>
      </c>
      <c r="C32" s="75" t="s">
        <v>403</v>
      </c>
      <c r="H32" s="84"/>
      <c r="I32" s="84"/>
      <c r="J32" s="100"/>
      <c r="K32" s="81" t="str">
        <f t="shared" si="0"/>
        <v>Response by:</v>
      </c>
    </row>
    <row r="33" spans="1:11" ht="15" customHeight="1" x14ac:dyDescent="0.3">
      <c r="A33" s="2" t="s">
        <v>364</v>
      </c>
      <c r="D33" s="75" t="s">
        <v>403</v>
      </c>
      <c r="H33" s="84"/>
      <c r="I33" s="84"/>
      <c r="J33" s="100"/>
      <c r="K33" s="81" t="str">
        <f t="shared" si="0"/>
        <v>Response by:</v>
      </c>
    </row>
    <row r="34" spans="1:11" ht="15" customHeight="1" x14ac:dyDescent="0.3">
      <c r="A34" s="2" t="s">
        <v>345</v>
      </c>
      <c r="B34" s="75" t="s">
        <v>403</v>
      </c>
      <c r="H34" s="84"/>
      <c r="I34" s="84"/>
      <c r="J34" s="100"/>
      <c r="K34" s="81" t="str">
        <f t="shared" si="0"/>
        <v>Response by:</v>
      </c>
    </row>
    <row r="35" spans="1:11" ht="15" customHeight="1" x14ac:dyDescent="0.3">
      <c r="A35" s="2" t="s">
        <v>177</v>
      </c>
      <c r="D35" s="75" t="s">
        <v>403</v>
      </c>
      <c r="H35" s="84"/>
      <c r="I35" s="84"/>
      <c r="J35" s="100"/>
      <c r="K35" s="81" t="str">
        <f t="shared" si="0"/>
        <v>Response by:</v>
      </c>
    </row>
    <row r="36" spans="1:11" s="81" customFormat="1" ht="15" customHeight="1" x14ac:dyDescent="0.3">
      <c r="A36" s="8" t="s">
        <v>183</v>
      </c>
      <c r="B36" s="82"/>
      <c r="C36" s="82" t="s">
        <v>403</v>
      </c>
      <c r="D36" s="82"/>
      <c r="E36" s="82"/>
      <c r="F36" s="82"/>
      <c r="G36" s="82"/>
      <c r="H36" s="85"/>
      <c r="I36" s="85"/>
      <c r="J36" s="103"/>
      <c r="K36" s="81" t="str">
        <f t="shared" si="0"/>
        <v>Response by:</v>
      </c>
    </row>
    <row r="37" spans="1:11" ht="15" customHeight="1" x14ac:dyDescent="0.3">
      <c r="A37" s="2" t="s">
        <v>144</v>
      </c>
      <c r="C37" s="75" t="s">
        <v>403</v>
      </c>
      <c r="H37" s="84"/>
      <c r="I37" s="84" t="s">
        <v>146</v>
      </c>
      <c r="J37" s="100"/>
      <c r="K37" s="81" t="str">
        <f t="shared" si="0"/>
        <v>Response by:</v>
      </c>
    </row>
    <row r="38" spans="1:11" ht="15" customHeight="1" x14ac:dyDescent="0.3">
      <c r="A38" s="2" t="s">
        <v>267</v>
      </c>
      <c r="C38" s="75" t="s">
        <v>403</v>
      </c>
      <c r="H38" s="84"/>
      <c r="I38" s="84"/>
      <c r="J38" s="100"/>
      <c r="K38" s="81" t="str">
        <f t="shared" si="0"/>
        <v>Response by:</v>
      </c>
    </row>
    <row r="39" spans="1:11" ht="15" customHeight="1" x14ac:dyDescent="0.3">
      <c r="A39" s="2" t="s">
        <v>273</v>
      </c>
      <c r="B39" s="75" t="s">
        <v>403</v>
      </c>
      <c r="H39" s="84"/>
      <c r="I39" s="84"/>
      <c r="J39" s="100"/>
      <c r="K39" s="81" t="str">
        <f t="shared" si="0"/>
        <v>Response by:</v>
      </c>
    </row>
    <row r="40" spans="1:11" ht="15" customHeight="1" x14ac:dyDescent="0.3">
      <c r="A40" s="2" t="s">
        <v>161</v>
      </c>
      <c r="B40" s="75" t="s">
        <v>403</v>
      </c>
      <c r="H40" s="84"/>
      <c r="I40" s="84"/>
      <c r="J40" s="100"/>
      <c r="K40" s="81" t="str">
        <f t="shared" si="0"/>
        <v>Response by:</v>
      </c>
    </row>
    <row r="41" spans="1:11" s="119" customFormat="1" ht="15" customHeight="1" x14ac:dyDescent="0.3">
      <c r="A41" s="117" t="s">
        <v>505</v>
      </c>
      <c r="B41" s="118" t="s">
        <v>403</v>
      </c>
      <c r="C41" s="118"/>
      <c r="D41" s="118"/>
      <c r="E41" s="118"/>
      <c r="F41" s="118"/>
      <c r="G41" s="118"/>
      <c r="H41" s="100"/>
      <c r="I41" s="100"/>
      <c r="J41" s="100"/>
      <c r="K41" s="126" t="str">
        <f t="shared" si="0"/>
        <v>Response by:</v>
      </c>
    </row>
    <row r="42" spans="1:11" ht="15" customHeight="1" x14ac:dyDescent="0.3">
      <c r="A42" s="8" t="s">
        <v>315</v>
      </c>
      <c r="B42" s="82"/>
      <c r="C42" s="82"/>
      <c r="D42" s="82"/>
      <c r="E42" s="82"/>
      <c r="F42" s="82" t="s">
        <v>403</v>
      </c>
      <c r="G42" s="82"/>
      <c r="H42" s="85" t="s">
        <v>318</v>
      </c>
      <c r="I42" s="85" t="s">
        <v>319</v>
      </c>
      <c r="J42" s="103"/>
      <c r="K42" s="81" t="str">
        <f t="shared" si="0"/>
        <v>Response by:</v>
      </c>
    </row>
    <row r="43" spans="1:11" ht="15" customHeight="1" x14ac:dyDescent="0.3">
      <c r="A43" s="108" t="s">
        <v>506</v>
      </c>
      <c r="B43" s="4"/>
      <c r="C43" s="4"/>
      <c r="D43" s="4"/>
      <c r="E43" s="4"/>
      <c r="F43" s="4"/>
      <c r="G43" s="4"/>
      <c r="H43"/>
      <c r="I43"/>
      <c r="J43" s="103" t="s">
        <v>543</v>
      </c>
      <c r="K43" s="81" t="str">
        <f t="shared" si="0"/>
        <v>No Response to Survey by:</v>
      </c>
    </row>
    <row r="44" spans="1:11" ht="15" customHeight="1" x14ac:dyDescent="0.3">
      <c r="A44" s="108" t="s">
        <v>507</v>
      </c>
      <c r="B44" s="4"/>
      <c r="C44" s="4"/>
      <c r="D44" s="4"/>
      <c r="E44" s="4"/>
      <c r="F44" s="4"/>
      <c r="G44" s="4"/>
      <c r="H44"/>
      <c r="I44"/>
      <c r="J44" s="103" t="s">
        <v>543</v>
      </c>
      <c r="K44" s="81" t="str">
        <f t="shared" si="0"/>
        <v>No Response to Survey by:</v>
      </c>
    </row>
    <row r="45" spans="1:11" ht="15" customHeight="1" x14ac:dyDescent="0.3">
      <c r="A45" s="2" t="s">
        <v>184</v>
      </c>
      <c r="C45" s="75" t="s">
        <v>403</v>
      </c>
      <c r="H45" s="84"/>
      <c r="I45" s="84"/>
      <c r="J45" s="100"/>
      <c r="K45" s="81" t="str">
        <f t="shared" si="0"/>
        <v>Response by:</v>
      </c>
    </row>
    <row r="46" spans="1:11" ht="15" customHeight="1" x14ac:dyDescent="0.3">
      <c r="A46" s="2" t="s">
        <v>391</v>
      </c>
      <c r="D46" s="75" t="s">
        <v>403</v>
      </c>
      <c r="H46" s="84"/>
      <c r="I46" s="84"/>
      <c r="J46" s="100"/>
      <c r="K46" s="81" t="str">
        <f t="shared" si="0"/>
        <v>Response by:</v>
      </c>
    </row>
    <row r="47" spans="1:11" ht="15" customHeight="1" x14ac:dyDescent="0.3">
      <c r="A47" s="2" t="s">
        <v>290</v>
      </c>
      <c r="D47" s="75" t="s">
        <v>403</v>
      </c>
      <c r="H47" s="84"/>
      <c r="I47" s="84"/>
      <c r="J47" s="100"/>
      <c r="K47" s="81" t="str">
        <f t="shared" si="0"/>
        <v>Response by:</v>
      </c>
    </row>
    <row r="48" spans="1:11" ht="15" customHeight="1" x14ac:dyDescent="0.3">
      <c r="A48" s="2" t="s">
        <v>396</v>
      </c>
      <c r="D48" s="75" t="s">
        <v>403</v>
      </c>
      <c r="H48" s="84"/>
      <c r="I48" s="84" t="s">
        <v>198</v>
      </c>
      <c r="J48" s="100"/>
      <c r="K48" s="81" t="str">
        <f t="shared" si="0"/>
        <v>Response by:</v>
      </c>
    </row>
    <row r="49" spans="1:11" ht="15" customHeight="1" x14ac:dyDescent="0.3">
      <c r="A49" s="2" t="s">
        <v>400</v>
      </c>
      <c r="B49" s="75" t="s">
        <v>403</v>
      </c>
      <c r="H49" s="84"/>
      <c r="I49" s="84"/>
      <c r="J49" s="100"/>
      <c r="K49" s="81" t="str">
        <f t="shared" si="0"/>
        <v>Response by:</v>
      </c>
    </row>
    <row r="50" spans="1:11" ht="15" customHeight="1" x14ac:dyDescent="0.3">
      <c r="A50" s="104" t="s">
        <v>508</v>
      </c>
      <c r="B50" s="4"/>
      <c r="C50" s="4"/>
      <c r="D50" s="4"/>
      <c r="E50" s="4"/>
      <c r="F50" s="4"/>
      <c r="G50" s="4"/>
      <c r="H50"/>
      <c r="I50"/>
      <c r="J50" s="100" t="s">
        <v>543</v>
      </c>
      <c r="K50" s="81" t="str">
        <f t="shared" si="0"/>
        <v>No Response to Survey by:</v>
      </c>
    </row>
    <row r="51" spans="1:11" ht="15" customHeight="1" x14ac:dyDescent="0.3">
      <c r="A51" s="104" t="s">
        <v>509</v>
      </c>
      <c r="B51" s="4"/>
      <c r="C51" s="4"/>
      <c r="D51" s="4"/>
      <c r="E51" s="4"/>
      <c r="F51" s="4"/>
      <c r="G51" s="4"/>
      <c r="H51"/>
      <c r="I51"/>
      <c r="J51" s="100" t="s">
        <v>543</v>
      </c>
      <c r="K51" s="81" t="str">
        <f t="shared" si="0"/>
        <v>No Response to Survey by:</v>
      </c>
    </row>
    <row r="52" spans="1:11" ht="15" customHeight="1" x14ac:dyDescent="0.3">
      <c r="A52" s="104" t="s">
        <v>510</v>
      </c>
      <c r="B52" s="4"/>
      <c r="C52" s="4"/>
      <c r="D52" s="4"/>
      <c r="E52" s="4"/>
      <c r="F52" s="4"/>
      <c r="G52" s="4"/>
      <c r="H52"/>
      <c r="I52"/>
      <c r="J52" s="100" t="s">
        <v>543</v>
      </c>
      <c r="K52" s="81" t="str">
        <f t="shared" si="0"/>
        <v>No Response to Survey by:</v>
      </c>
    </row>
    <row r="53" spans="1:11" ht="15" customHeight="1" x14ac:dyDescent="0.3">
      <c r="A53" s="2" t="s">
        <v>120</v>
      </c>
      <c r="C53" s="75" t="s">
        <v>403</v>
      </c>
      <c r="H53" s="84"/>
      <c r="I53" s="84"/>
      <c r="J53" s="100"/>
      <c r="K53" s="81" t="str">
        <f t="shared" si="0"/>
        <v>Response by:</v>
      </c>
    </row>
    <row r="54" spans="1:11" ht="15" customHeight="1" x14ac:dyDescent="0.3">
      <c r="A54" s="2" t="s">
        <v>352</v>
      </c>
      <c r="B54" s="75" t="s">
        <v>403</v>
      </c>
      <c r="H54" s="84"/>
      <c r="I54" s="84"/>
      <c r="J54" s="100"/>
      <c r="K54" s="81" t="str">
        <f t="shared" si="0"/>
        <v>Response by:</v>
      </c>
    </row>
    <row r="55" spans="1:11" ht="15" customHeight="1" x14ac:dyDescent="0.3">
      <c r="A55" s="2" t="s">
        <v>354</v>
      </c>
      <c r="C55" s="75" t="s">
        <v>403</v>
      </c>
      <c r="H55" s="84"/>
      <c r="I55" s="84"/>
      <c r="J55" s="100"/>
      <c r="K55" s="81" t="str">
        <f t="shared" si="0"/>
        <v>Response by:</v>
      </c>
    </row>
    <row r="56" spans="1:11" s="81" customFormat="1" ht="15" customHeight="1" x14ac:dyDescent="0.3">
      <c r="A56" s="104" t="s">
        <v>511</v>
      </c>
      <c r="B56" s="4"/>
      <c r="C56" s="4"/>
      <c r="D56" s="4"/>
      <c r="E56" s="4"/>
      <c r="F56" s="4"/>
      <c r="G56" s="4"/>
      <c r="H56"/>
      <c r="I56"/>
      <c r="J56" s="100" t="s">
        <v>543</v>
      </c>
      <c r="K56" s="81" t="str">
        <f t="shared" si="0"/>
        <v>No Response to Survey by:</v>
      </c>
    </row>
    <row r="57" spans="1:11" ht="15" customHeight="1" x14ac:dyDescent="0.3">
      <c r="A57" s="2" t="s">
        <v>371</v>
      </c>
      <c r="C57" s="75" t="s">
        <v>403</v>
      </c>
      <c r="H57" s="84"/>
      <c r="I57" s="84" t="s">
        <v>214</v>
      </c>
      <c r="J57" s="100"/>
      <c r="K57" s="81" t="str">
        <f t="shared" si="0"/>
        <v>Response by:</v>
      </c>
    </row>
    <row r="58" spans="1:11" ht="15" customHeight="1" x14ac:dyDescent="0.3">
      <c r="A58" s="104" t="s">
        <v>212</v>
      </c>
      <c r="H58" s="84"/>
      <c r="I58" s="84"/>
      <c r="J58" s="100" t="s">
        <v>543</v>
      </c>
      <c r="K58" s="81" t="str">
        <f t="shared" si="0"/>
        <v>No Response to Survey by:</v>
      </c>
    </row>
    <row r="59" spans="1:11" ht="15" customHeight="1" x14ac:dyDescent="0.3">
      <c r="A59" s="2" t="s">
        <v>380</v>
      </c>
      <c r="B59" s="75" t="s">
        <v>403</v>
      </c>
      <c r="H59" s="84"/>
      <c r="I59" s="84"/>
      <c r="J59" s="100"/>
      <c r="K59" s="81" t="str">
        <f t="shared" si="0"/>
        <v>Response by:</v>
      </c>
    </row>
    <row r="60" spans="1:11" ht="15" customHeight="1" x14ac:dyDescent="0.3">
      <c r="A60" s="2" t="s">
        <v>369</v>
      </c>
      <c r="D60" s="75" t="s">
        <v>403</v>
      </c>
      <c r="H60" s="84"/>
      <c r="I60" s="84"/>
      <c r="J60" s="100"/>
      <c r="K60" s="81" t="str">
        <f t="shared" si="0"/>
        <v>Response by:</v>
      </c>
    </row>
    <row r="61" spans="1:11" ht="15" customHeight="1" x14ac:dyDescent="0.3">
      <c r="A61" s="2" t="s">
        <v>367</v>
      </c>
      <c r="B61" s="75" t="s">
        <v>403</v>
      </c>
      <c r="H61" s="84"/>
      <c r="I61" s="84"/>
      <c r="J61" s="100"/>
      <c r="K61" s="81" t="str">
        <f t="shared" si="0"/>
        <v>Response by:</v>
      </c>
    </row>
    <row r="62" spans="1:11" ht="15" customHeight="1" x14ac:dyDescent="0.3">
      <c r="A62" s="2" t="s">
        <v>42</v>
      </c>
      <c r="D62" s="75" t="s">
        <v>403</v>
      </c>
      <c r="H62" s="84"/>
      <c r="I62" s="84" t="s">
        <v>44</v>
      </c>
      <c r="J62" s="100"/>
      <c r="K62" s="81" t="str">
        <f t="shared" si="0"/>
        <v>Response by:</v>
      </c>
    </row>
    <row r="63" spans="1:11" ht="15" customHeight="1" x14ac:dyDescent="0.3">
      <c r="A63" s="104" t="s">
        <v>512</v>
      </c>
      <c r="B63" s="4"/>
      <c r="C63" s="4"/>
      <c r="D63" s="4"/>
      <c r="E63" s="4"/>
      <c r="F63" s="4"/>
      <c r="G63" s="4"/>
      <c r="H63"/>
      <c r="I63"/>
      <c r="J63" s="100" t="s">
        <v>543</v>
      </c>
      <c r="K63" s="81" t="str">
        <f t="shared" si="0"/>
        <v>No Response to Survey by:</v>
      </c>
    </row>
    <row r="64" spans="1:11" ht="15" customHeight="1" x14ac:dyDescent="0.3">
      <c r="A64" s="2" t="s">
        <v>374</v>
      </c>
      <c r="B64" s="75" t="s">
        <v>403</v>
      </c>
      <c r="H64" s="84"/>
      <c r="I64" s="84"/>
      <c r="J64" s="100"/>
      <c r="K64" s="81" t="str">
        <f t="shared" si="0"/>
        <v>Response by:</v>
      </c>
    </row>
    <row r="65" spans="1:11" ht="15" customHeight="1" x14ac:dyDescent="0.3">
      <c r="A65" s="2" t="s">
        <v>378</v>
      </c>
      <c r="D65" s="75" t="s">
        <v>403</v>
      </c>
      <c r="H65" s="84"/>
      <c r="I65" s="84" t="s">
        <v>278</v>
      </c>
      <c r="J65" s="100"/>
      <c r="K65" s="81" t="str">
        <f t="shared" si="0"/>
        <v>Response by:</v>
      </c>
    </row>
    <row r="66" spans="1:11" ht="15" customHeight="1" x14ac:dyDescent="0.3">
      <c r="A66" s="2" t="s">
        <v>348</v>
      </c>
      <c r="B66" s="75" t="s">
        <v>403</v>
      </c>
      <c r="H66" s="84"/>
      <c r="I66" s="84"/>
      <c r="J66" s="100"/>
      <c r="K66" s="81" t="str">
        <f t="shared" si="0"/>
        <v>Response by:</v>
      </c>
    </row>
    <row r="67" spans="1:11" ht="15" customHeight="1" x14ac:dyDescent="0.3">
      <c r="A67" s="2" t="s">
        <v>119</v>
      </c>
      <c r="B67" s="75" t="s">
        <v>403</v>
      </c>
      <c r="H67" s="84"/>
      <c r="I67" s="84"/>
      <c r="J67" s="100"/>
      <c r="K67" s="81" t="str">
        <f t="shared" si="0"/>
        <v>Response by:</v>
      </c>
    </row>
    <row r="68" spans="1:11" ht="15" customHeight="1" x14ac:dyDescent="0.3">
      <c r="A68" s="2" t="s">
        <v>93</v>
      </c>
      <c r="C68" s="75" t="s">
        <v>403</v>
      </c>
      <c r="H68" s="84"/>
      <c r="I68" s="84"/>
      <c r="J68" s="100"/>
      <c r="K68" s="81" t="str">
        <f t="shared" si="0"/>
        <v>Response by:</v>
      </c>
    </row>
    <row r="69" spans="1:11" ht="15" customHeight="1" x14ac:dyDescent="0.3">
      <c r="A69" s="8" t="s">
        <v>124</v>
      </c>
      <c r="B69" s="82" t="s">
        <v>403</v>
      </c>
      <c r="C69" s="82"/>
      <c r="D69" s="82"/>
      <c r="E69" s="82"/>
      <c r="F69" s="82"/>
      <c r="G69" s="82"/>
      <c r="H69" s="85"/>
      <c r="I69" s="85"/>
      <c r="J69" s="103"/>
      <c r="K69" s="81" t="str">
        <f t="shared" si="0"/>
        <v>Response by:</v>
      </c>
    </row>
    <row r="70" spans="1:11" ht="15" customHeight="1" x14ac:dyDescent="0.3">
      <c r="A70" s="2" t="s">
        <v>116</v>
      </c>
      <c r="D70" s="75" t="s">
        <v>403</v>
      </c>
      <c r="H70" s="84"/>
      <c r="I70" s="84"/>
      <c r="J70" s="100"/>
      <c r="K70" s="81" t="str">
        <f t="shared" si="0"/>
        <v>Response by:</v>
      </c>
    </row>
    <row r="71" spans="1:11" ht="15" customHeight="1" x14ac:dyDescent="0.3">
      <c r="A71" s="2" t="s">
        <v>125</v>
      </c>
      <c r="B71" s="75" t="s">
        <v>403</v>
      </c>
      <c r="H71" s="84"/>
      <c r="I71" s="84"/>
      <c r="J71" s="100"/>
      <c r="K71" s="81" t="str">
        <f t="shared" si="0"/>
        <v>Response by:</v>
      </c>
    </row>
    <row r="72" spans="1:11" ht="15" customHeight="1" x14ac:dyDescent="0.3">
      <c r="A72" s="2" t="s">
        <v>346</v>
      </c>
      <c r="D72" s="75" t="s">
        <v>403</v>
      </c>
      <c r="H72" s="84"/>
      <c r="I72" s="84"/>
      <c r="J72" s="100"/>
      <c r="K72" s="81" t="str">
        <f t="shared" si="0"/>
        <v>Response by:</v>
      </c>
    </row>
    <row r="73" spans="1:11" ht="15" customHeight="1" x14ac:dyDescent="0.3">
      <c r="A73" s="2" t="s">
        <v>376</v>
      </c>
      <c r="C73" s="75" t="s">
        <v>403</v>
      </c>
      <c r="H73" s="84"/>
      <c r="I73" s="84"/>
      <c r="J73" s="100"/>
      <c r="K73" s="81" t="str">
        <f t="shared" ref="K73:K136" si="1">IF(J73="N","No Response to Survey by:", "Response by:")</f>
        <v>Response by:</v>
      </c>
    </row>
    <row r="74" spans="1:11" ht="15" customHeight="1" x14ac:dyDescent="0.3">
      <c r="A74" s="104" t="s">
        <v>513</v>
      </c>
      <c r="B74" s="4"/>
      <c r="C74" s="4"/>
      <c r="D74" s="4"/>
      <c r="E74" s="4"/>
      <c r="F74" s="4"/>
      <c r="G74" s="4"/>
      <c r="H74"/>
      <c r="I74"/>
      <c r="J74" s="100" t="s">
        <v>543</v>
      </c>
      <c r="K74" s="81" t="str">
        <f t="shared" si="1"/>
        <v>No Response to Survey by:</v>
      </c>
    </row>
    <row r="75" spans="1:11" ht="15" customHeight="1" x14ac:dyDescent="0.3">
      <c r="A75" s="2" t="s">
        <v>32</v>
      </c>
      <c r="F75" s="75" t="s">
        <v>403</v>
      </c>
      <c r="H75" s="84" t="s">
        <v>34</v>
      </c>
      <c r="I75" s="84"/>
      <c r="J75" s="100"/>
      <c r="K75" s="81" t="str">
        <f t="shared" si="1"/>
        <v>Response by:</v>
      </c>
    </row>
    <row r="76" spans="1:11" ht="15" customHeight="1" x14ac:dyDescent="0.3">
      <c r="A76" s="104" t="s">
        <v>514</v>
      </c>
      <c r="B76" s="4"/>
      <c r="C76" s="4"/>
      <c r="D76" s="4"/>
      <c r="E76" s="4"/>
      <c r="F76" s="4"/>
      <c r="G76" s="4"/>
      <c r="H76"/>
      <c r="I76"/>
      <c r="J76" s="100" t="s">
        <v>543</v>
      </c>
      <c r="K76" s="81" t="str">
        <f t="shared" si="1"/>
        <v>No Response to Survey by:</v>
      </c>
    </row>
    <row r="77" spans="1:11" s="81" customFormat="1" ht="15" customHeight="1" x14ac:dyDescent="0.3">
      <c r="A77" s="2" t="s">
        <v>340</v>
      </c>
      <c r="B77" s="75"/>
      <c r="C77" s="75" t="s">
        <v>403</v>
      </c>
      <c r="D77" s="75"/>
      <c r="E77" s="75"/>
      <c r="F77" s="75"/>
      <c r="G77" s="75"/>
      <c r="H77" s="84"/>
      <c r="I77" s="84"/>
      <c r="J77" s="100"/>
      <c r="K77" s="81" t="str">
        <f t="shared" si="1"/>
        <v>Response by:</v>
      </c>
    </row>
    <row r="78" spans="1:11" ht="15" customHeight="1" x14ac:dyDescent="0.3">
      <c r="A78" s="2" t="s">
        <v>229</v>
      </c>
      <c r="D78" s="75" t="s">
        <v>403</v>
      </c>
      <c r="H78" s="84"/>
      <c r="I78" s="84"/>
      <c r="J78" s="100"/>
      <c r="K78" s="81" t="str">
        <f t="shared" si="1"/>
        <v>Response by:</v>
      </c>
    </row>
    <row r="79" spans="1:11" ht="15" customHeight="1" x14ac:dyDescent="0.3">
      <c r="A79" s="2" t="s">
        <v>70</v>
      </c>
      <c r="B79" s="75" t="s">
        <v>403</v>
      </c>
      <c r="H79" s="84"/>
      <c r="I79" s="84" t="s">
        <v>73</v>
      </c>
      <c r="J79" s="100"/>
      <c r="K79" s="81" t="str">
        <f t="shared" si="1"/>
        <v>Response by:</v>
      </c>
    </row>
    <row r="80" spans="1:11" ht="15" customHeight="1" x14ac:dyDescent="0.3">
      <c r="A80" s="2" t="s">
        <v>350</v>
      </c>
      <c r="E80" s="75" t="s">
        <v>403</v>
      </c>
      <c r="I80" s="84" t="s">
        <v>87</v>
      </c>
      <c r="J80" s="100"/>
      <c r="K80" s="81" t="str">
        <f t="shared" si="1"/>
        <v>Response by:</v>
      </c>
    </row>
    <row r="81" spans="1:11" ht="15" customHeight="1" x14ac:dyDescent="0.3">
      <c r="A81" s="7" t="s">
        <v>497</v>
      </c>
      <c r="B81" s="82"/>
      <c r="C81" s="82"/>
      <c r="D81" s="82" t="s">
        <v>403</v>
      </c>
      <c r="E81" s="82"/>
      <c r="F81" s="82"/>
      <c r="G81" s="82"/>
      <c r="H81" s="85"/>
      <c r="I81" s="85"/>
      <c r="J81" s="100"/>
      <c r="K81" s="81" t="str">
        <f t="shared" si="1"/>
        <v>Response by:</v>
      </c>
    </row>
    <row r="82" spans="1:11" ht="15" customHeight="1" x14ac:dyDescent="0.3">
      <c r="A82" s="2" t="s">
        <v>305</v>
      </c>
      <c r="C82" s="75" t="s">
        <v>403</v>
      </c>
      <c r="H82" s="84"/>
      <c r="I82" s="84"/>
      <c r="J82" s="100"/>
      <c r="K82" s="81" t="str">
        <f t="shared" si="1"/>
        <v>Response by:</v>
      </c>
    </row>
    <row r="83" spans="1:11" ht="15" customHeight="1" x14ac:dyDescent="0.3">
      <c r="A83" s="104" t="s">
        <v>515</v>
      </c>
      <c r="B83" s="4"/>
      <c r="C83" s="4"/>
      <c r="D83" s="4"/>
      <c r="E83" s="4"/>
      <c r="F83" s="4"/>
      <c r="G83" s="4"/>
      <c r="H83"/>
      <c r="I83"/>
      <c r="J83" s="100" t="s">
        <v>543</v>
      </c>
      <c r="K83" s="81" t="str">
        <f t="shared" si="1"/>
        <v>No Response to Survey by:</v>
      </c>
    </row>
    <row r="84" spans="1:11" ht="15" customHeight="1" x14ac:dyDescent="0.3">
      <c r="A84" s="2" t="s">
        <v>310</v>
      </c>
      <c r="B84" s="75" t="s">
        <v>403</v>
      </c>
      <c r="H84" s="84"/>
      <c r="I84" s="84"/>
      <c r="J84" s="100"/>
      <c r="K84" s="81" t="str">
        <f t="shared" si="1"/>
        <v>Response by:</v>
      </c>
    </row>
    <row r="85" spans="1:11" ht="15" customHeight="1" x14ac:dyDescent="0.3">
      <c r="A85" s="2" t="s">
        <v>361</v>
      </c>
      <c r="C85" s="75" t="s">
        <v>403</v>
      </c>
      <c r="H85" s="84"/>
      <c r="I85" s="84"/>
      <c r="J85" s="100"/>
      <c r="K85" s="81" t="str">
        <f t="shared" si="1"/>
        <v>Response by:</v>
      </c>
    </row>
    <row r="86" spans="1:11" ht="15" customHeight="1" x14ac:dyDescent="0.3">
      <c r="A86" s="104" t="s">
        <v>516</v>
      </c>
      <c r="B86" s="4"/>
      <c r="C86" s="4"/>
      <c r="D86" s="4"/>
      <c r="E86" s="4"/>
      <c r="F86" s="4"/>
      <c r="G86" s="4"/>
      <c r="H86"/>
      <c r="I86"/>
      <c r="J86" s="100" t="s">
        <v>543</v>
      </c>
      <c r="K86" s="81" t="str">
        <f t="shared" si="1"/>
        <v>No Response to Survey by:</v>
      </c>
    </row>
    <row r="87" spans="1:11" ht="15" customHeight="1" x14ac:dyDescent="0.3">
      <c r="A87" s="2" t="s">
        <v>401</v>
      </c>
      <c r="B87" s="75" t="s">
        <v>403</v>
      </c>
      <c r="H87" s="84"/>
      <c r="I87" s="84"/>
      <c r="J87" s="100"/>
      <c r="K87" s="81" t="str">
        <f t="shared" si="1"/>
        <v>Response by:</v>
      </c>
    </row>
    <row r="88" spans="1:11" ht="15" customHeight="1" x14ac:dyDescent="0.3">
      <c r="A88" s="7" t="s">
        <v>498</v>
      </c>
      <c r="B88" s="82" t="s">
        <v>403</v>
      </c>
      <c r="C88" s="82"/>
      <c r="D88" s="82"/>
      <c r="E88" s="82"/>
      <c r="F88" s="82"/>
      <c r="G88" s="82"/>
      <c r="H88" s="85"/>
      <c r="I88" s="85"/>
      <c r="J88" s="100"/>
      <c r="K88" s="81" t="str">
        <f t="shared" si="1"/>
        <v>Response by:</v>
      </c>
    </row>
    <row r="89" spans="1:11" s="81" customFormat="1" ht="15" customHeight="1" x14ac:dyDescent="0.3">
      <c r="A89" s="2" t="s">
        <v>77</v>
      </c>
      <c r="B89" s="75"/>
      <c r="C89" s="75" t="s">
        <v>403</v>
      </c>
      <c r="D89" s="75"/>
      <c r="E89" s="75"/>
      <c r="F89" s="75"/>
      <c r="G89" s="75"/>
      <c r="H89" s="84"/>
      <c r="I89" s="84"/>
      <c r="J89" s="100"/>
      <c r="K89" s="81" t="str">
        <f t="shared" si="1"/>
        <v>Response by:</v>
      </c>
    </row>
    <row r="90" spans="1:11" ht="15" customHeight="1" x14ac:dyDescent="0.3">
      <c r="A90" s="104" t="s">
        <v>517</v>
      </c>
      <c r="B90" s="4"/>
      <c r="C90" s="4"/>
      <c r="D90" s="4"/>
      <c r="E90" s="4"/>
      <c r="F90" s="4"/>
      <c r="G90" s="4"/>
      <c r="H90"/>
      <c r="I90"/>
      <c r="J90" s="100" t="s">
        <v>543</v>
      </c>
      <c r="K90" s="81" t="str">
        <f t="shared" si="1"/>
        <v>No Response to Survey by:</v>
      </c>
    </row>
    <row r="91" spans="1:11" ht="15" customHeight="1" x14ac:dyDescent="0.3">
      <c r="A91" s="2" t="s">
        <v>268</v>
      </c>
      <c r="F91" s="75" t="s">
        <v>403</v>
      </c>
      <c r="H91" s="84" t="s">
        <v>270</v>
      </c>
      <c r="I91" s="84"/>
      <c r="J91" s="100"/>
      <c r="K91" s="81" t="str">
        <f t="shared" si="1"/>
        <v>Response by:</v>
      </c>
    </row>
    <row r="92" spans="1:11" ht="15" customHeight="1" x14ac:dyDescent="0.3">
      <c r="A92" s="2" t="s">
        <v>127</v>
      </c>
      <c r="B92" s="75" t="s">
        <v>403</v>
      </c>
      <c r="H92" s="84"/>
      <c r="I92" s="84"/>
      <c r="J92" s="100"/>
      <c r="K92" s="81" t="str">
        <f t="shared" si="1"/>
        <v>Response by:</v>
      </c>
    </row>
    <row r="93" spans="1:11" ht="15" customHeight="1" x14ac:dyDescent="0.3">
      <c r="A93" s="2" t="s">
        <v>134</v>
      </c>
      <c r="D93" s="75" t="s">
        <v>403</v>
      </c>
      <c r="H93" s="84"/>
      <c r="I93" s="84"/>
      <c r="J93" s="100"/>
      <c r="K93" s="81" t="str">
        <f t="shared" si="1"/>
        <v>Response by:</v>
      </c>
    </row>
    <row r="94" spans="1:11" ht="15" customHeight="1" x14ac:dyDescent="0.3">
      <c r="A94" s="2" t="s">
        <v>160</v>
      </c>
      <c r="C94" s="75" t="s">
        <v>403</v>
      </c>
      <c r="H94" s="84"/>
      <c r="I94" s="84"/>
      <c r="J94" s="100"/>
      <c r="K94" s="81" t="str">
        <f t="shared" si="1"/>
        <v>Response by:</v>
      </c>
    </row>
    <row r="95" spans="1:11" ht="15" customHeight="1" x14ac:dyDescent="0.3">
      <c r="A95" s="104" t="s">
        <v>518</v>
      </c>
      <c r="B95" s="4"/>
      <c r="C95" s="4"/>
      <c r="D95" s="4"/>
      <c r="E95" s="4"/>
      <c r="F95" s="4"/>
      <c r="G95" s="4"/>
      <c r="H95"/>
      <c r="I95"/>
      <c r="J95" s="100" t="s">
        <v>543</v>
      </c>
      <c r="K95" s="81" t="str">
        <f t="shared" si="1"/>
        <v>No Response to Survey by:</v>
      </c>
    </row>
    <row r="96" spans="1:11" ht="15" customHeight="1" x14ac:dyDescent="0.3">
      <c r="A96" s="8" t="s">
        <v>425</v>
      </c>
      <c r="B96" s="82" t="s">
        <v>403</v>
      </c>
      <c r="C96" s="82"/>
      <c r="D96" s="82"/>
      <c r="E96" s="82"/>
      <c r="F96" s="82"/>
      <c r="G96" s="82"/>
      <c r="H96" s="85"/>
      <c r="I96" s="85"/>
      <c r="J96" s="103"/>
      <c r="K96" s="81" t="str">
        <f t="shared" si="1"/>
        <v>Response by:</v>
      </c>
    </row>
    <row r="97" spans="1:11" s="81" customFormat="1" ht="15" customHeight="1" x14ac:dyDescent="0.3">
      <c r="A97" s="8" t="s">
        <v>255</v>
      </c>
      <c r="B97" s="75" t="s">
        <v>403</v>
      </c>
      <c r="C97" s="75"/>
      <c r="D97" s="75"/>
      <c r="E97" s="75"/>
      <c r="F97" s="75"/>
      <c r="G97" s="75"/>
      <c r="H97" s="84"/>
      <c r="I97" s="84"/>
      <c r="J97" s="103"/>
      <c r="K97" s="81" t="str">
        <f t="shared" si="1"/>
        <v>Response by:</v>
      </c>
    </row>
    <row r="98" spans="1:11" s="119" customFormat="1" ht="15" customHeight="1" x14ac:dyDescent="0.3">
      <c r="A98" s="134" t="s">
        <v>519</v>
      </c>
      <c r="B98" s="118"/>
      <c r="C98" s="118"/>
      <c r="D98" s="118" t="s">
        <v>403</v>
      </c>
      <c r="E98" s="118"/>
      <c r="F98" s="118"/>
      <c r="G98" s="118"/>
      <c r="H98" s="100"/>
      <c r="I98" s="100"/>
      <c r="J98" s="103"/>
      <c r="K98" s="126" t="str">
        <f t="shared" si="1"/>
        <v>Response by:</v>
      </c>
    </row>
    <row r="99" spans="1:11" s="81" customFormat="1" ht="15" customHeight="1" x14ac:dyDescent="0.3">
      <c r="A99" s="108" t="s">
        <v>520</v>
      </c>
      <c r="B99" s="4"/>
      <c r="C99" s="4"/>
      <c r="D99" s="4"/>
      <c r="E99" s="4"/>
      <c r="F99" s="4"/>
      <c r="G99" s="4"/>
      <c r="H99"/>
      <c r="I99"/>
      <c r="J99" s="103" t="s">
        <v>543</v>
      </c>
      <c r="K99" s="81" t="str">
        <f t="shared" si="1"/>
        <v>No Response to Survey by:</v>
      </c>
    </row>
    <row r="100" spans="1:11" ht="15" customHeight="1" x14ac:dyDescent="0.3">
      <c r="A100" s="108" t="s">
        <v>521</v>
      </c>
      <c r="B100" s="4"/>
      <c r="C100" s="4"/>
      <c r="D100" s="4"/>
      <c r="E100" s="4"/>
      <c r="F100" s="4"/>
      <c r="G100" s="4"/>
      <c r="H100"/>
      <c r="I100"/>
      <c r="J100" s="103" t="s">
        <v>543</v>
      </c>
      <c r="K100" s="81" t="str">
        <f t="shared" si="1"/>
        <v>No Response to Survey by:</v>
      </c>
    </row>
    <row r="101" spans="1:11" ht="15" customHeight="1" x14ac:dyDescent="0.3">
      <c r="A101" s="8" t="s">
        <v>424</v>
      </c>
      <c r="B101" s="75" t="s">
        <v>403</v>
      </c>
      <c r="H101" s="84"/>
      <c r="I101" s="84" t="s">
        <v>27</v>
      </c>
      <c r="J101" s="103"/>
      <c r="K101" s="81" t="str">
        <f t="shared" si="1"/>
        <v>Response by:</v>
      </c>
    </row>
    <row r="102" spans="1:11" ht="15" customHeight="1" x14ac:dyDescent="0.3">
      <c r="A102" s="2" t="s">
        <v>388</v>
      </c>
      <c r="D102" s="75" t="s">
        <v>403</v>
      </c>
      <c r="H102" s="84"/>
      <c r="I102" s="84"/>
      <c r="J102" s="100"/>
      <c r="K102" s="81" t="str">
        <f t="shared" si="1"/>
        <v>Response by:</v>
      </c>
    </row>
    <row r="103" spans="1:11" s="81" customFormat="1" ht="15" customHeight="1" x14ac:dyDescent="0.3">
      <c r="A103" s="2" t="s">
        <v>358</v>
      </c>
      <c r="B103" s="75"/>
      <c r="C103" s="75"/>
      <c r="D103" s="75" t="s">
        <v>403</v>
      </c>
      <c r="E103" s="75"/>
      <c r="F103" s="75"/>
      <c r="G103" s="75"/>
      <c r="H103" s="84"/>
      <c r="I103" s="84"/>
      <c r="J103" s="100"/>
      <c r="K103" s="81" t="str">
        <f t="shared" si="1"/>
        <v>Response by:</v>
      </c>
    </row>
    <row r="104" spans="1:11" ht="15" customHeight="1" x14ac:dyDescent="0.3">
      <c r="A104" s="2" t="s">
        <v>201</v>
      </c>
      <c r="C104" s="75" t="s">
        <v>403</v>
      </c>
      <c r="H104" s="84"/>
      <c r="I104" s="84" t="s">
        <v>202</v>
      </c>
      <c r="J104" s="100"/>
      <c r="K104" s="81" t="str">
        <f t="shared" si="1"/>
        <v>Response by:</v>
      </c>
    </row>
    <row r="105" spans="1:11" ht="15" customHeight="1" x14ac:dyDescent="0.3">
      <c r="A105" s="104" t="s">
        <v>522</v>
      </c>
      <c r="B105" s="4"/>
      <c r="C105" s="4"/>
      <c r="D105" s="4"/>
      <c r="E105" s="4"/>
      <c r="F105" s="4"/>
      <c r="G105" s="4"/>
      <c r="H105"/>
      <c r="I105"/>
      <c r="J105" s="100" t="s">
        <v>543</v>
      </c>
      <c r="K105" s="81" t="str">
        <f t="shared" si="1"/>
        <v>No Response to Survey by:</v>
      </c>
    </row>
    <row r="106" spans="1:11" ht="15" customHeight="1" x14ac:dyDescent="0.3">
      <c r="A106" s="2" t="s">
        <v>394</v>
      </c>
      <c r="D106" s="75" t="s">
        <v>403</v>
      </c>
      <c r="I106" s="84" t="s">
        <v>170</v>
      </c>
      <c r="J106" s="100"/>
      <c r="K106" s="81" t="str">
        <f t="shared" si="1"/>
        <v>Response by:</v>
      </c>
    </row>
    <row r="107" spans="1:11" s="119" customFormat="1" ht="15" customHeight="1" x14ac:dyDescent="0.3">
      <c r="A107" s="117" t="s">
        <v>523</v>
      </c>
      <c r="B107" s="118"/>
      <c r="C107" s="118" t="s">
        <v>403</v>
      </c>
      <c r="D107" s="118"/>
      <c r="E107" s="118"/>
      <c r="F107" s="118"/>
      <c r="G107" s="118"/>
      <c r="H107" s="100"/>
      <c r="I107" s="100"/>
      <c r="J107" s="100"/>
      <c r="K107" s="126" t="str">
        <f t="shared" si="1"/>
        <v>Response by:</v>
      </c>
    </row>
    <row r="108" spans="1:11" ht="15" customHeight="1" x14ac:dyDescent="0.3">
      <c r="A108" s="104" t="s">
        <v>524</v>
      </c>
      <c r="B108" s="4"/>
      <c r="C108" s="4"/>
      <c r="D108" s="4"/>
      <c r="E108" s="4"/>
      <c r="F108" s="4"/>
      <c r="G108" s="4"/>
      <c r="H108"/>
      <c r="I108"/>
      <c r="J108" s="100" t="s">
        <v>543</v>
      </c>
      <c r="K108" s="81" t="str">
        <f t="shared" si="1"/>
        <v>No Response to Survey by:</v>
      </c>
    </row>
    <row r="109" spans="1:11" ht="15" customHeight="1" x14ac:dyDescent="0.3">
      <c r="A109" s="2" t="s">
        <v>122</v>
      </c>
      <c r="C109" s="75" t="s">
        <v>403</v>
      </c>
      <c r="H109" s="84"/>
      <c r="I109" s="84"/>
      <c r="J109" s="100"/>
      <c r="K109" s="81" t="str">
        <f t="shared" si="1"/>
        <v>Response by:</v>
      </c>
    </row>
    <row r="110" spans="1:11" ht="15" customHeight="1" x14ac:dyDescent="0.3">
      <c r="A110" s="104" t="s">
        <v>525</v>
      </c>
      <c r="B110" s="4"/>
      <c r="C110" s="4"/>
      <c r="D110" s="4"/>
      <c r="E110" s="4"/>
      <c r="F110" s="4"/>
      <c r="G110" s="4"/>
      <c r="H110"/>
      <c r="I110"/>
      <c r="J110" s="100" t="s">
        <v>543</v>
      </c>
      <c r="K110" s="81" t="str">
        <f t="shared" si="1"/>
        <v>No Response to Survey by:</v>
      </c>
    </row>
    <row r="111" spans="1:11" s="81" customFormat="1" ht="15" customHeight="1" x14ac:dyDescent="0.3">
      <c r="A111" s="2" t="s">
        <v>387</v>
      </c>
      <c r="B111" s="75" t="s">
        <v>403</v>
      </c>
      <c r="C111" s="75"/>
      <c r="D111" s="75"/>
      <c r="E111" s="75"/>
      <c r="F111" s="75"/>
      <c r="G111" s="75"/>
      <c r="H111" s="84"/>
      <c r="I111" s="84"/>
      <c r="J111" s="100"/>
      <c r="K111" s="81" t="str">
        <f t="shared" si="1"/>
        <v>Response by:</v>
      </c>
    </row>
    <row r="112" spans="1:11" ht="15" customHeight="1" x14ac:dyDescent="0.3">
      <c r="A112" s="2" t="s">
        <v>397</v>
      </c>
      <c r="C112" s="75" t="s">
        <v>403</v>
      </c>
      <c r="H112" s="84"/>
      <c r="I112" s="84" t="s">
        <v>223</v>
      </c>
      <c r="J112" s="100"/>
      <c r="K112" s="81" t="str">
        <f t="shared" si="1"/>
        <v>Response by:</v>
      </c>
    </row>
    <row r="113" spans="1:11" ht="15" customHeight="1" x14ac:dyDescent="0.3">
      <c r="A113" s="2" t="s">
        <v>390</v>
      </c>
      <c r="B113" s="75" t="s">
        <v>403</v>
      </c>
      <c r="H113" s="84"/>
      <c r="I113" s="84"/>
      <c r="J113" s="100"/>
      <c r="K113" s="81" t="str">
        <f t="shared" si="1"/>
        <v>Response by:</v>
      </c>
    </row>
    <row r="114" spans="1:11" ht="15" customHeight="1" x14ac:dyDescent="0.3">
      <c r="A114" s="2" t="s">
        <v>377</v>
      </c>
      <c r="D114" s="75" t="s">
        <v>403</v>
      </c>
      <c r="F114" s="75" t="s">
        <v>403</v>
      </c>
      <c r="H114" s="84" t="s">
        <v>265</v>
      </c>
      <c r="I114" s="84"/>
      <c r="J114" s="100"/>
      <c r="K114" s="81" t="str">
        <f t="shared" si="1"/>
        <v>Response by:</v>
      </c>
    </row>
    <row r="115" spans="1:11" s="81" customFormat="1" ht="15" customHeight="1" x14ac:dyDescent="0.3">
      <c r="A115" s="8" t="s">
        <v>24</v>
      </c>
      <c r="B115" s="82"/>
      <c r="C115" s="82" t="s">
        <v>403</v>
      </c>
      <c r="D115" s="82"/>
      <c r="E115" s="82"/>
      <c r="F115" s="82"/>
      <c r="G115" s="82"/>
      <c r="H115" s="85"/>
      <c r="I115" s="85"/>
      <c r="J115" s="103"/>
      <c r="K115" s="81" t="str">
        <f t="shared" si="1"/>
        <v>Response by:</v>
      </c>
    </row>
    <row r="116" spans="1:11" ht="15" customHeight="1" x14ac:dyDescent="0.3">
      <c r="A116" s="108" t="s">
        <v>526</v>
      </c>
      <c r="B116" s="4"/>
      <c r="C116" s="4"/>
      <c r="D116" s="4"/>
      <c r="E116" s="4"/>
      <c r="F116" s="4"/>
      <c r="G116" s="4"/>
      <c r="H116"/>
      <c r="I116"/>
      <c r="J116" s="103" t="s">
        <v>543</v>
      </c>
      <c r="K116" s="81" t="str">
        <f t="shared" si="1"/>
        <v>No Response to Survey by:</v>
      </c>
    </row>
    <row r="117" spans="1:11" ht="15" customHeight="1" x14ac:dyDescent="0.3">
      <c r="A117" s="2" t="s">
        <v>115</v>
      </c>
      <c r="B117" s="75" t="s">
        <v>403</v>
      </c>
      <c r="H117" s="84"/>
      <c r="I117" s="84"/>
      <c r="J117" s="100"/>
      <c r="K117" s="81" t="str">
        <f t="shared" si="1"/>
        <v>Response by:</v>
      </c>
    </row>
    <row r="118" spans="1:11" ht="15" customHeight="1" x14ac:dyDescent="0.3">
      <c r="A118" s="2" t="s">
        <v>343</v>
      </c>
      <c r="B118" s="75" t="s">
        <v>403</v>
      </c>
      <c r="H118" s="84"/>
      <c r="I118" s="84"/>
      <c r="J118" s="100"/>
      <c r="K118" s="81" t="str">
        <f t="shared" si="1"/>
        <v>Response by:</v>
      </c>
    </row>
    <row r="119" spans="1:11" ht="15" customHeight="1" x14ac:dyDescent="0.3">
      <c r="A119" s="2" t="s">
        <v>375</v>
      </c>
      <c r="F119" s="75" t="s">
        <v>403</v>
      </c>
      <c r="H119" s="84" t="s">
        <v>259</v>
      </c>
      <c r="I119" s="84"/>
      <c r="J119" s="100"/>
      <c r="K119" s="81" t="str">
        <f t="shared" si="1"/>
        <v>Response by:</v>
      </c>
    </row>
    <row r="120" spans="1:11" ht="15" customHeight="1" x14ac:dyDescent="0.3">
      <c r="A120" s="2" t="s">
        <v>495</v>
      </c>
      <c r="C120" s="75" t="s">
        <v>403</v>
      </c>
      <c r="H120" s="84"/>
      <c r="I120" s="84" t="s">
        <v>176</v>
      </c>
      <c r="J120" s="100"/>
      <c r="K120" s="81" t="str">
        <f t="shared" si="1"/>
        <v>Response by:</v>
      </c>
    </row>
    <row r="121" spans="1:11" ht="15" customHeight="1" x14ac:dyDescent="0.3">
      <c r="A121" s="104" t="s">
        <v>527</v>
      </c>
      <c r="B121" s="4"/>
      <c r="C121" s="4"/>
      <c r="D121" s="4"/>
      <c r="E121" s="4"/>
      <c r="F121" s="4"/>
      <c r="G121" s="4"/>
      <c r="H121"/>
      <c r="I121"/>
      <c r="J121" s="100" t="s">
        <v>543</v>
      </c>
      <c r="K121" s="81" t="str">
        <f t="shared" si="1"/>
        <v>No Response to Survey by:</v>
      </c>
    </row>
    <row r="122" spans="1:11" ht="15" customHeight="1" x14ac:dyDescent="0.3">
      <c r="A122" s="2" t="s">
        <v>362</v>
      </c>
      <c r="B122" s="75" t="s">
        <v>403</v>
      </c>
      <c r="H122" s="84"/>
      <c r="I122" s="84"/>
      <c r="J122" s="100"/>
      <c r="K122" s="81" t="str">
        <f t="shared" si="1"/>
        <v>Response by:</v>
      </c>
    </row>
    <row r="123" spans="1:11" s="81" customFormat="1" ht="15" customHeight="1" x14ac:dyDescent="0.3">
      <c r="A123" s="2" t="s">
        <v>386</v>
      </c>
      <c r="B123" s="75"/>
      <c r="C123" s="75"/>
      <c r="D123" s="75" t="s">
        <v>403</v>
      </c>
      <c r="E123" s="75"/>
      <c r="F123" s="75"/>
      <c r="G123" s="75"/>
      <c r="I123" s="84" t="s">
        <v>334</v>
      </c>
      <c r="J123" s="100"/>
      <c r="K123" s="81" t="str">
        <f t="shared" si="1"/>
        <v>Response by:</v>
      </c>
    </row>
    <row r="124" spans="1:11" ht="15" customHeight="1" x14ac:dyDescent="0.3">
      <c r="A124" s="104" t="s">
        <v>528</v>
      </c>
      <c r="B124" s="4"/>
      <c r="C124" s="4"/>
      <c r="D124" s="4"/>
      <c r="E124" s="4"/>
      <c r="F124" s="4"/>
      <c r="G124" s="4"/>
      <c r="H124"/>
      <c r="I124"/>
      <c r="J124" s="100" t="s">
        <v>543</v>
      </c>
      <c r="K124" s="81" t="str">
        <f t="shared" si="1"/>
        <v>No Response to Survey by:</v>
      </c>
    </row>
    <row r="125" spans="1:11" ht="15" customHeight="1" x14ac:dyDescent="0.3">
      <c r="A125" s="2" t="s">
        <v>366</v>
      </c>
      <c r="B125" s="75" t="s">
        <v>403</v>
      </c>
      <c r="H125" s="84"/>
      <c r="I125" s="84"/>
      <c r="J125" s="100"/>
      <c r="K125" s="81" t="str">
        <f t="shared" si="1"/>
        <v>Response by:</v>
      </c>
    </row>
    <row r="126" spans="1:11" ht="15" customHeight="1" x14ac:dyDescent="0.3">
      <c r="A126" s="8" t="s">
        <v>102</v>
      </c>
      <c r="B126" s="82" t="s">
        <v>403</v>
      </c>
      <c r="C126" s="82"/>
      <c r="D126" s="82"/>
      <c r="E126" s="82"/>
      <c r="F126" s="82"/>
      <c r="G126" s="82"/>
      <c r="H126" s="85"/>
      <c r="I126" s="85" t="s">
        <v>247</v>
      </c>
      <c r="J126" s="103"/>
      <c r="K126" s="81" t="str">
        <f t="shared" si="1"/>
        <v>Response by:</v>
      </c>
    </row>
    <row r="127" spans="1:11" ht="15" customHeight="1" x14ac:dyDescent="0.3">
      <c r="A127" s="108" t="s">
        <v>529</v>
      </c>
      <c r="B127" s="4"/>
      <c r="C127" s="4"/>
      <c r="D127" s="4"/>
      <c r="E127" s="4"/>
      <c r="F127" s="4"/>
      <c r="G127" s="4"/>
      <c r="H127"/>
      <c r="I127"/>
      <c r="J127" s="103" t="s">
        <v>543</v>
      </c>
      <c r="K127" s="81" t="str">
        <f t="shared" si="1"/>
        <v>No Response to Survey by:</v>
      </c>
    </row>
    <row r="128" spans="1:11" ht="15" customHeight="1" x14ac:dyDescent="0.3">
      <c r="A128" s="2" t="s">
        <v>382</v>
      </c>
      <c r="D128" s="75" t="s">
        <v>403</v>
      </c>
      <c r="H128" s="84"/>
      <c r="I128" s="84"/>
      <c r="J128" s="100"/>
      <c r="K128" s="81" t="str">
        <f t="shared" si="1"/>
        <v>Response by:</v>
      </c>
    </row>
    <row r="129" spans="1:11" ht="15" customHeight="1" x14ac:dyDescent="0.3">
      <c r="A129" s="11" t="s">
        <v>494</v>
      </c>
      <c r="B129" s="82"/>
      <c r="C129" s="82" t="s">
        <v>403</v>
      </c>
      <c r="D129" s="82"/>
      <c r="E129" s="82"/>
      <c r="F129" s="82"/>
      <c r="G129" s="82"/>
      <c r="H129" s="85"/>
      <c r="I129" s="85"/>
      <c r="J129" s="103"/>
      <c r="K129" s="81" t="str">
        <f t="shared" si="1"/>
        <v>Response by:</v>
      </c>
    </row>
    <row r="130" spans="1:11" ht="15" customHeight="1" x14ac:dyDescent="0.3">
      <c r="A130" s="109" t="s">
        <v>530</v>
      </c>
      <c r="B130" s="4"/>
      <c r="C130" s="4"/>
      <c r="D130" s="4"/>
      <c r="E130" s="4"/>
      <c r="F130" s="4"/>
      <c r="G130" s="4"/>
      <c r="H130"/>
      <c r="I130"/>
      <c r="J130" s="103" t="s">
        <v>543</v>
      </c>
      <c r="K130" s="81" t="str">
        <f t="shared" si="1"/>
        <v>No Response to Survey by:</v>
      </c>
    </row>
    <row r="131" spans="1:11" ht="15" customHeight="1" x14ac:dyDescent="0.3">
      <c r="A131" s="2" t="s">
        <v>357</v>
      </c>
      <c r="B131" s="75" t="s">
        <v>403</v>
      </c>
      <c r="D131" s="75" t="s">
        <v>403</v>
      </c>
      <c r="H131" s="84"/>
      <c r="I131" s="84"/>
      <c r="J131" s="100"/>
      <c r="K131" s="81" t="str">
        <f t="shared" si="1"/>
        <v>Response by:</v>
      </c>
    </row>
    <row r="132" spans="1:11" ht="15" customHeight="1" x14ac:dyDescent="0.3">
      <c r="A132" s="2" t="s">
        <v>216</v>
      </c>
      <c r="C132" s="75" t="s">
        <v>403</v>
      </c>
      <c r="I132" s="84" t="s">
        <v>217</v>
      </c>
      <c r="J132" s="100"/>
      <c r="K132" s="81" t="str">
        <f t="shared" si="1"/>
        <v>Response by:</v>
      </c>
    </row>
    <row r="133" spans="1:11" ht="15" customHeight="1" x14ac:dyDescent="0.3">
      <c r="A133" s="2" t="s">
        <v>389</v>
      </c>
      <c r="C133" s="75" t="s">
        <v>403</v>
      </c>
      <c r="H133" s="84"/>
      <c r="I133" s="84"/>
      <c r="J133" s="100"/>
      <c r="K133" s="81" t="str">
        <f t="shared" si="1"/>
        <v>Response by:</v>
      </c>
    </row>
    <row r="134" spans="1:11" customFormat="1" x14ac:dyDescent="0.3">
      <c r="A134" s="8" t="s">
        <v>143</v>
      </c>
      <c r="B134" s="82"/>
      <c r="C134" s="82"/>
      <c r="D134" s="82" t="s">
        <v>403</v>
      </c>
      <c r="E134" s="82"/>
      <c r="F134" s="82"/>
      <c r="G134" s="82"/>
      <c r="H134" s="85"/>
      <c r="I134" s="85"/>
      <c r="J134" s="103"/>
      <c r="K134" s="81" t="str">
        <f t="shared" si="1"/>
        <v>Response by:</v>
      </c>
    </row>
    <row r="135" spans="1:11" customFormat="1" x14ac:dyDescent="0.3">
      <c r="A135" s="2" t="s">
        <v>4</v>
      </c>
      <c r="B135" s="75" t="s">
        <v>403</v>
      </c>
      <c r="C135" s="75"/>
      <c r="D135" s="75"/>
      <c r="E135" s="75"/>
      <c r="F135" s="75"/>
      <c r="G135" s="75"/>
      <c r="H135" s="84"/>
      <c r="I135" s="84"/>
      <c r="J135" s="100"/>
      <c r="K135" s="81" t="str">
        <f t="shared" si="1"/>
        <v>Response by:</v>
      </c>
    </row>
    <row r="136" spans="1:11" customFormat="1" x14ac:dyDescent="0.3">
      <c r="A136" s="2" t="s">
        <v>11</v>
      </c>
      <c r="B136" s="75" t="s">
        <v>403</v>
      </c>
      <c r="C136" s="75"/>
      <c r="D136" s="75"/>
      <c r="E136" s="75"/>
      <c r="F136" s="75"/>
      <c r="G136" s="75"/>
      <c r="H136" s="84"/>
      <c r="I136" s="84" t="s">
        <v>13</v>
      </c>
      <c r="J136" s="100"/>
      <c r="K136" s="81" t="str">
        <f t="shared" si="1"/>
        <v>Response by:</v>
      </c>
    </row>
    <row r="137" spans="1:11" customFormat="1" x14ac:dyDescent="0.3">
      <c r="A137" s="2" t="s">
        <v>399</v>
      </c>
      <c r="B137" s="75" t="s">
        <v>403</v>
      </c>
      <c r="C137" s="75"/>
      <c r="D137" s="75"/>
      <c r="E137" s="75"/>
      <c r="F137" s="75"/>
      <c r="G137" s="75"/>
      <c r="H137" s="84"/>
      <c r="I137" s="84"/>
      <c r="J137" s="100"/>
      <c r="K137" s="81" t="str">
        <f t="shared" ref="K137:K176" si="2">IF(J137="N","No Response to Survey by:", "Response by:")</f>
        <v>Response by:</v>
      </c>
    </row>
    <row r="138" spans="1:11" s="100" customFormat="1" x14ac:dyDescent="0.3">
      <c r="A138" s="117" t="s">
        <v>531</v>
      </c>
      <c r="B138" s="118"/>
      <c r="C138" s="118" t="s">
        <v>403</v>
      </c>
      <c r="D138" s="118"/>
      <c r="E138" s="118"/>
      <c r="F138" s="118"/>
      <c r="G138" s="118"/>
      <c r="K138" s="126" t="str">
        <f t="shared" si="2"/>
        <v>Response by:</v>
      </c>
    </row>
    <row r="139" spans="1:11" customFormat="1" x14ac:dyDescent="0.3">
      <c r="A139" s="2" t="s">
        <v>173</v>
      </c>
      <c r="B139" s="75"/>
      <c r="C139" s="75"/>
      <c r="D139" s="75"/>
      <c r="E139" s="75"/>
      <c r="F139" s="75" t="s">
        <v>403</v>
      </c>
      <c r="G139" s="75"/>
      <c r="H139" s="84" t="s">
        <v>175</v>
      </c>
      <c r="I139" s="84"/>
      <c r="J139" s="100"/>
      <c r="K139" s="81" t="str">
        <f t="shared" si="2"/>
        <v>Response by:</v>
      </c>
    </row>
    <row r="140" spans="1:11" customFormat="1" x14ac:dyDescent="0.3">
      <c r="A140" s="2" t="s">
        <v>156</v>
      </c>
      <c r="B140" s="75"/>
      <c r="C140" s="75"/>
      <c r="D140" s="75"/>
      <c r="E140" s="75" t="s">
        <v>403</v>
      </c>
      <c r="F140" s="75"/>
      <c r="G140" s="75"/>
      <c r="H140" s="66"/>
      <c r="I140" s="84" t="s">
        <v>158</v>
      </c>
      <c r="J140" s="100"/>
      <c r="K140" s="81" t="str">
        <f t="shared" si="2"/>
        <v>Response by:</v>
      </c>
    </row>
    <row r="141" spans="1:11" customFormat="1" x14ac:dyDescent="0.3">
      <c r="A141" s="2" t="s">
        <v>402</v>
      </c>
      <c r="B141" s="75" t="s">
        <v>403</v>
      </c>
      <c r="C141" s="75"/>
      <c r="D141" s="75"/>
      <c r="E141" s="75"/>
      <c r="F141" s="75"/>
      <c r="G141" s="75"/>
      <c r="H141" s="84"/>
      <c r="I141" s="84"/>
      <c r="J141" s="100"/>
      <c r="K141" s="81" t="str">
        <f t="shared" si="2"/>
        <v>Response by:</v>
      </c>
    </row>
    <row r="142" spans="1:11" customFormat="1" x14ac:dyDescent="0.3">
      <c r="A142" s="2" t="s">
        <v>393</v>
      </c>
      <c r="B142" s="75" t="s">
        <v>403</v>
      </c>
      <c r="C142" s="75"/>
      <c r="D142" s="75"/>
      <c r="E142" s="75"/>
      <c r="F142" s="75"/>
      <c r="G142" s="75"/>
      <c r="H142" s="84"/>
      <c r="I142" s="84"/>
      <c r="J142" s="100"/>
      <c r="K142" s="81" t="str">
        <f t="shared" si="2"/>
        <v>Response by:</v>
      </c>
    </row>
    <row r="143" spans="1:11" customFormat="1" x14ac:dyDescent="0.3">
      <c r="A143" s="8" t="s">
        <v>238</v>
      </c>
      <c r="B143" s="82"/>
      <c r="C143" s="82"/>
      <c r="D143" s="82" t="s">
        <v>403</v>
      </c>
      <c r="E143" s="82"/>
      <c r="F143" s="82"/>
      <c r="G143" s="82"/>
      <c r="H143" s="85"/>
      <c r="I143" s="85"/>
      <c r="J143" s="103"/>
      <c r="K143" s="81" t="str">
        <f t="shared" si="2"/>
        <v>Response by:</v>
      </c>
    </row>
    <row r="144" spans="1:11" customFormat="1" x14ac:dyDescent="0.3">
      <c r="A144" s="108" t="s">
        <v>532</v>
      </c>
      <c r="B144" s="4"/>
      <c r="C144" s="4"/>
      <c r="D144" s="4"/>
      <c r="E144" s="4"/>
      <c r="F144" s="4"/>
      <c r="G144" s="4"/>
      <c r="J144" s="103" t="s">
        <v>543</v>
      </c>
      <c r="K144" s="81" t="str">
        <f t="shared" si="2"/>
        <v>No Response to Survey by:</v>
      </c>
    </row>
    <row r="145" spans="1:11" customFormat="1" x14ac:dyDescent="0.3">
      <c r="A145" s="2" t="s">
        <v>496</v>
      </c>
      <c r="B145" s="75" t="s">
        <v>403</v>
      </c>
      <c r="C145" s="75"/>
      <c r="D145" s="75"/>
      <c r="E145" s="75"/>
      <c r="F145" s="75"/>
      <c r="G145" s="75"/>
      <c r="H145" s="84"/>
      <c r="I145" s="84"/>
      <c r="J145" s="100"/>
      <c r="K145" s="81" t="str">
        <f t="shared" si="2"/>
        <v>Response by:</v>
      </c>
    </row>
    <row r="146" spans="1:11" customFormat="1" x14ac:dyDescent="0.3">
      <c r="A146" s="2" t="s">
        <v>384</v>
      </c>
      <c r="B146" s="75" t="s">
        <v>403</v>
      </c>
      <c r="C146" s="75"/>
      <c r="D146" s="75" t="s">
        <v>403</v>
      </c>
      <c r="E146" s="75"/>
      <c r="F146" s="75"/>
      <c r="G146" s="75"/>
      <c r="H146" s="66"/>
      <c r="I146" s="84" t="s">
        <v>323</v>
      </c>
      <c r="J146" s="100"/>
      <c r="K146" s="81" t="str">
        <f t="shared" si="2"/>
        <v>Response by:</v>
      </c>
    </row>
    <row r="147" spans="1:11" s="100" customFormat="1" x14ac:dyDescent="0.3">
      <c r="A147" s="117" t="s">
        <v>533</v>
      </c>
      <c r="B147" s="118" t="s">
        <v>403</v>
      </c>
      <c r="C147" s="118"/>
      <c r="D147" s="118" t="s">
        <v>403</v>
      </c>
      <c r="E147" s="118"/>
      <c r="F147" s="118"/>
      <c r="G147" s="118"/>
      <c r="I147" s="100" t="s">
        <v>571</v>
      </c>
      <c r="K147" s="126" t="str">
        <f t="shared" si="2"/>
        <v>Response by:</v>
      </c>
    </row>
    <row r="148" spans="1:11" customFormat="1" x14ac:dyDescent="0.3">
      <c r="A148" s="2" t="s">
        <v>342</v>
      </c>
      <c r="B148" s="75"/>
      <c r="C148" s="75" t="s">
        <v>403</v>
      </c>
      <c r="D148" s="75"/>
      <c r="E148" s="75"/>
      <c r="F148" s="75"/>
      <c r="G148" s="75"/>
      <c r="H148" s="84"/>
      <c r="I148" s="84"/>
      <c r="J148" s="100"/>
      <c r="K148" s="81" t="str">
        <f t="shared" si="2"/>
        <v>Response by:</v>
      </c>
    </row>
    <row r="149" spans="1:11" customFormat="1" x14ac:dyDescent="0.3">
      <c r="A149" s="8" t="s">
        <v>355</v>
      </c>
      <c r="B149" s="82"/>
      <c r="C149" s="82" t="s">
        <v>403</v>
      </c>
      <c r="D149" s="82"/>
      <c r="E149" s="82"/>
      <c r="F149" s="82"/>
      <c r="G149" s="82"/>
      <c r="H149" s="85"/>
      <c r="I149" s="85"/>
      <c r="J149" s="103"/>
      <c r="K149" s="81" t="str">
        <f t="shared" si="2"/>
        <v>Response by:</v>
      </c>
    </row>
    <row r="150" spans="1:11" customFormat="1" x14ac:dyDescent="0.3">
      <c r="A150" s="2" t="s">
        <v>140</v>
      </c>
      <c r="B150" s="75" t="s">
        <v>403</v>
      </c>
      <c r="C150" s="75"/>
      <c r="D150" s="75"/>
      <c r="E150" s="75"/>
      <c r="F150" s="75"/>
      <c r="G150" s="75"/>
      <c r="H150" s="84"/>
      <c r="I150" s="84" t="s">
        <v>141</v>
      </c>
      <c r="J150" s="100"/>
      <c r="K150" s="81" t="str">
        <f t="shared" si="2"/>
        <v>Response by:</v>
      </c>
    </row>
    <row r="151" spans="1:11" customFormat="1" x14ac:dyDescent="0.3">
      <c r="A151" s="2" t="s">
        <v>363</v>
      </c>
      <c r="B151" s="75"/>
      <c r="C151" s="75"/>
      <c r="D151" s="75"/>
      <c r="E151" s="75"/>
      <c r="F151" s="75" t="s">
        <v>403</v>
      </c>
      <c r="G151" s="75"/>
      <c r="H151" s="84" t="s">
        <v>135</v>
      </c>
      <c r="I151" s="84"/>
      <c r="J151" s="100"/>
      <c r="K151" s="81" t="str">
        <f t="shared" si="2"/>
        <v>Response by:</v>
      </c>
    </row>
    <row r="152" spans="1:11" customFormat="1" x14ac:dyDescent="0.3">
      <c r="A152" s="2" t="s">
        <v>359</v>
      </c>
      <c r="B152" s="75"/>
      <c r="C152" s="75" t="s">
        <v>403</v>
      </c>
      <c r="D152" s="75"/>
      <c r="E152" s="75"/>
      <c r="F152" s="75"/>
      <c r="G152" s="75"/>
      <c r="H152" s="84"/>
      <c r="I152" s="84"/>
      <c r="J152" s="100"/>
      <c r="K152" s="81" t="str">
        <f t="shared" si="2"/>
        <v>Response by:</v>
      </c>
    </row>
    <row r="153" spans="1:11" customFormat="1" x14ac:dyDescent="0.3">
      <c r="A153" s="2" t="s">
        <v>347</v>
      </c>
      <c r="B153" s="75" t="s">
        <v>403</v>
      </c>
      <c r="C153" s="75"/>
      <c r="D153" s="75"/>
      <c r="E153" s="75"/>
      <c r="F153" s="75"/>
      <c r="G153" s="75"/>
      <c r="H153" s="84"/>
      <c r="I153" s="84" t="s">
        <v>59</v>
      </c>
      <c r="J153" s="100"/>
      <c r="K153" s="81" t="str">
        <f t="shared" si="2"/>
        <v>Response by:</v>
      </c>
    </row>
    <row r="154" spans="1:11" customFormat="1" x14ac:dyDescent="0.3">
      <c r="A154" s="104" t="s">
        <v>534</v>
      </c>
      <c r="B154" s="4"/>
      <c r="C154" s="4"/>
      <c r="D154" s="4"/>
      <c r="E154" s="4"/>
      <c r="F154" s="4"/>
      <c r="G154" s="4"/>
      <c r="J154" s="100" t="s">
        <v>543</v>
      </c>
      <c r="K154" s="81" t="str">
        <f t="shared" si="2"/>
        <v>No Response to Survey by:</v>
      </c>
    </row>
    <row r="155" spans="1:11" customFormat="1" x14ac:dyDescent="0.3">
      <c r="A155" s="104" t="s">
        <v>535</v>
      </c>
      <c r="B155" s="4"/>
      <c r="C155" s="4"/>
      <c r="D155" s="4"/>
      <c r="E155" s="4"/>
      <c r="F155" s="4"/>
      <c r="G155" s="4"/>
      <c r="J155" s="100" t="s">
        <v>543</v>
      </c>
      <c r="K155" s="81" t="str">
        <f t="shared" si="2"/>
        <v>No Response to Survey by:</v>
      </c>
    </row>
    <row r="156" spans="1:11" s="100" customFormat="1" x14ac:dyDescent="0.3">
      <c r="A156" s="117" t="s">
        <v>536</v>
      </c>
      <c r="B156" s="118"/>
      <c r="C156" s="118" t="s">
        <v>403</v>
      </c>
      <c r="D156" s="118"/>
      <c r="E156" s="118"/>
      <c r="F156" s="118"/>
      <c r="G156" s="118"/>
      <c r="K156" s="126" t="str">
        <f t="shared" si="2"/>
        <v>Response by:</v>
      </c>
    </row>
    <row r="157" spans="1:11" customFormat="1" x14ac:dyDescent="0.3">
      <c r="A157" s="2" t="s">
        <v>353</v>
      </c>
      <c r="B157" s="75"/>
      <c r="C157" s="75" t="s">
        <v>403</v>
      </c>
      <c r="D157" s="75"/>
      <c r="E157" s="75"/>
      <c r="F157" s="75"/>
      <c r="G157" s="75"/>
      <c r="H157" s="84"/>
      <c r="I157" s="84"/>
      <c r="J157" s="100"/>
      <c r="K157" s="81" t="str">
        <f t="shared" si="2"/>
        <v>Response by:</v>
      </c>
    </row>
    <row r="158" spans="1:11" customFormat="1" x14ac:dyDescent="0.3">
      <c r="A158" s="2" t="s">
        <v>395</v>
      </c>
      <c r="B158" s="75" t="s">
        <v>403</v>
      </c>
      <c r="C158" s="75"/>
      <c r="D158" s="75"/>
      <c r="E158" s="75"/>
      <c r="F158" s="75"/>
      <c r="G158" s="75"/>
      <c r="H158" s="84"/>
      <c r="I158" s="84"/>
      <c r="J158" s="100"/>
      <c r="K158" s="81" t="str">
        <f t="shared" si="2"/>
        <v>Response by:</v>
      </c>
    </row>
    <row r="159" spans="1:11" customFormat="1" x14ac:dyDescent="0.3">
      <c r="A159" s="104" t="s">
        <v>537</v>
      </c>
      <c r="B159" s="4"/>
      <c r="C159" s="4"/>
      <c r="D159" s="4"/>
      <c r="E159" s="4"/>
      <c r="F159" s="4"/>
      <c r="G159" s="4"/>
      <c r="J159" s="100" t="s">
        <v>543</v>
      </c>
      <c r="K159" s="81" t="str">
        <f t="shared" si="2"/>
        <v>No Response to Survey by:</v>
      </c>
    </row>
    <row r="160" spans="1:11" customFormat="1" x14ac:dyDescent="0.3">
      <c r="A160" s="104" t="s">
        <v>538</v>
      </c>
      <c r="B160" s="4"/>
      <c r="C160" s="4"/>
      <c r="D160" s="4"/>
      <c r="E160" s="4"/>
      <c r="F160" s="4"/>
      <c r="G160" s="4"/>
      <c r="J160" s="100" t="s">
        <v>543</v>
      </c>
      <c r="K160" s="81" t="str">
        <f t="shared" si="2"/>
        <v>No Response to Survey by:</v>
      </c>
    </row>
    <row r="161" spans="1:11" customFormat="1" x14ac:dyDescent="0.3">
      <c r="A161" s="2" t="s">
        <v>392</v>
      </c>
      <c r="B161" s="75" t="s">
        <v>403</v>
      </c>
      <c r="C161" s="75"/>
      <c r="D161" s="75"/>
      <c r="E161" s="75"/>
      <c r="F161" s="75"/>
      <c r="G161" s="75"/>
      <c r="H161" s="84"/>
      <c r="I161" s="84"/>
      <c r="J161" s="100"/>
      <c r="K161" s="81" t="str">
        <f t="shared" si="2"/>
        <v>Response by:</v>
      </c>
    </row>
    <row r="162" spans="1:11" s="100" customFormat="1" x14ac:dyDescent="0.3">
      <c r="A162" s="117" t="s">
        <v>539</v>
      </c>
      <c r="B162" s="118" t="s">
        <v>403</v>
      </c>
      <c r="C162" s="118"/>
      <c r="D162" s="118"/>
      <c r="E162" s="118"/>
      <c r="F162" s="118"/>
      <c r="G162" s="118"/>
      <c r="I162" s="100" t="s">
        <v>588</v>
      </c>
      <c r="K162" s="126" t="str">
        <f t="shared" si="2"/>
        <v>Response by:</v>
      </c>
    </row>
    <row r="163" spans="1:11" s="100" customFormat="1" x14ac:dyDescent="0.3">
      <c r="A163" s="117" t="s">
        <v>540</v>
      </c>
      <c r="B163" s="118"/>
      <c r="C163" s="118"/>
      <c r="D163" s="118" t="s">
        <v>403</v>
      </c>
      <c r="E163" s="118"/>
      <c r="F163" s="118"/>
      <c r="G163" s="118"/>
      <c r="I163" s="139" t="s">
        <v>585</v>
      </c>
      <c r="K163" s="126" t="str">
        <f t="shared" si="2"/>
        <v>Response by:</v>
      </c>
    </row>
    <row r="164" spans="1:11" customFormat="1" x14ac:dyDescent="0.3">
      <c r="A164" s="8" t="s">
        <v>107</v>
      </c>
      <c r="B164" s="82"/>
      <c r="C164" s="82" t="s">
        <v>403</v>
      </c>
      <c r="D164" s="82"/>
      <c r="E164" s="82"/>
      <c r="F164" s="82"/>
      <c r="G164" s="82"/>
      <c r="H164" s="85"/>
      <c r="I164" s="85"/>
      <c r="J164" s="103"/>
      <c r="K164" s="81" t="str">
        <f t="shared" si="2"/>
        <v>Response by:</v>
      </c>
    </row>
    <row r="165" spans="1:11" customFormat="1" x14ac:dyDescent="0.3">
      <c r="A165" s="2" t="s">
        <v>379</v>
      </c>
      <c r="B165" s="75" t="s">
        <v>403</v>
      </c>
      <c r="C165" s="75"/>
      <c r="D165" s="75"/>
      <c r="E165" s="75"/>
      <c r="F165" s="75"/>
      <c r="G165" s="75"/>
      <c r="H165" s="84"/>
      <c r="I165" s="84"/>
      <c r="J165" s="100"/>
      <c r="K165" s="81" t="str">
        <f t="shared" si="2"/>
        <v>Response by:</v>
      </c>
    </row>
    <row r="166" spans="1:11" customFormat="1" x14ac:dyDescent="0.3">
      <c r="A166" s="2" t="s">
        <v>381</v>
      </c>
      <c r="B166" s="75"/>
      <c r="C166" s="75"/>
      <c r="D166" s="75" t="s">
        <v>403</v>
      </c>
      <c r="E166" s="75"/>
      <c r="F166" s="75"/>
      <c r="G166" s="75"/>
      <c r="H166" s="84"/>
      <c r="I166" s="84" t="s">
        <v>299</v>
      </c>
      <c r="J166" s="100"/>
      <c r="K166" s="81" t="str">
        <f t="shared" si="2"/>
        <v>Response by:</v>
      </c>
    </row>
    <row r="167" spans="1:11" customFormat="1" x14ac:dyDescent="0.3">
      <c r="A167" s="104" t="s">
        <v>541</v>
      </c>
      <c r="B167" s="4"/>
      <c r="C167" s="4"/>
      <c r="D167" s="4"/>
      <c r="E167" s="4"/>
      <c r="F167" s="4"/>
      <c r="G167" s="4"/>
      <c r="J167" s="100" t="s">
        <v>543</v>
      </c>
      <c r="K167" s="81" t="str">
        <f t="shared" si="2"/>
        <v>No Response to Survey by:</v>
      </c>
    </row>
    <row r="168" spans="1:11" customFormat="1" x14ac:dyDescent="0.3">
      <c r="A168" s="2" t="s">
        <v>360</v>
      </c>
      <c r="B168" s="75" t="s">
        <v>403</v>
      </c>
      <c r="C168" s="75"/>
      <c r="D168" s="75"/>
      <c r="E168" s="75"/>
      <c r="F168" s="75"/>
      <c r="G168" s="75"/>
      <c r="H168" s="84"/>
      <c r="I168" s="84"/>
      <c r="J168" s="100"/>
      <c r="K168" s="81" t="str">
        <f t="shared" si="2"/>
        <v>Response by:</v>
      </c>
    </row>
    <row r="169" spans="1:11" customFormat="1" x14ac:dyDescent="0.3">
      <c r="A169" s="2" t="s">
        <v>365</v>
      </c>
      <c r="B169" s="75"/>
      <c r="C169" s="75"/>
      <c r="D169" s="75"/>
      <c r="E169" s="75"/>
      <c r="F169" s="75" t="s">
        <v>403</v>
      </c>
      <c r="G169" s="75"/>
      <c r="H169" s="84" t="s">
        <v>151</v>
      </c>
      <c r="I169" s="84" t="s">
        <v>152</v>
      </c>
      <c r="J169" s="100"/>
      <c r="K169" s="81" t="str">
        <f t="shared" si="2"/>
        <v>Response by:</v>
      </c>
    </row>
    <row r="170" spans="1:11" customFormat="1" x14ac:dyDescent="0.3">
      <c r="A170" s="104" t="s">
        <v>542</v>
      </c>
      <c r="B170" s="4"/>
      <c r="C170" s="4"/>
      <c r="D170" s="4"/>
      <c r="E170" s="4"/>
      <c r="F170" s="4"/>
      <c r="G170" s="4"/>
      <c r="J170" s="100" t="s">
        <v>543</v>
      </c>
      <c r="K170" s="81" t="str">
        <f t="shared" si="2"/>
        <v>No Response to Survey by:</v>
      </c>
    </row>
    <row r="171" spans="1:11" customFormat="1" x14ac:dyDescent="0.3">
      <c r="A171" s="2" t="s">
        <v>370</v>
      </c>
      <c r="B171" s="75" t="s">
        <v>403</v>
      </c>
      <c r="C171" s="75"/>
      <c r="D171" s="75"/>
      <c r="E171" s="75"/>
      <c r="F171" s="75"/>
      <c r="G171" s="75"/>
      <c r="H171" s="84"/>
      <c r="I171" s="84"/>
      <c r="J171" s="100"/>
      <c r="K171" s="81" t="str">
        <f t="shared" si="2"/>
        <v>Response by:</v>
      </c>
    </row>
    <row r="172" spans="1:11" customFormat="1" x14ac:dyDescent="0.3">
      <c r="A172" s="2" t="s">
        <v>284</v>
      </c>
      <c r="B172" s="75" t="s">
        <v>403</v>
      </c>
      <c r="C172" s="75"/>
      <c r="D172" s="75"/>
      <c r="E172" s="75"/>
      <c r="F172" s="75"/>
      <c r="G172" s="75"/>
      <c r="H172" s="84"/>
      <c r="I172" s="84" t="s">
        <v>286</v>
      </c>
      <c r="J172" s="100"/>
      <c r="K172" s="81" t="str">
        <f t="shared" si="2"/>
        <v>Response by:</v>
      </c>
    </row>
    <row r="173" spans="1:11" customFormat="1" x14ac:dyDescent="0.3">
      <c r="A173" s="2" t="s">
        <v>155</v>
      </c>
      <c r="B173" s="75" t="s">
        <v>403</v>
      </c>
      <c r="C173" s="75"/>
      <c r="D173" s="75"/>
      <c r="E173" s="75"/>
      <c r="F173" s="75"/>
      <c r="G173" s="75"/>
      <c r="H173" s="84"/>
      <c r="I173" s="84"/>
      <c r="J173" s="100"/>
      <c r="K173" s="81" t="str">
        <f t="shared" si="2"/>
        <v>Response by:</v>
      </c>
    </row>
    <row r="174" spans="1:11" customFormat="1" x14ac:dyDescent="0.3">
      <c r="A174" s="2" t="s">
        <v>164</v>
      </c>
      <c r="B174" s="75"/>
      <c r="C174" s="75"/>
      <c r="D174" s="75" t="s">
        <v>403</v>
      </c>
      <c r="E174" s="75"/>
      <c r="F174" s="75"/>
      <c r="G174" s="75"/>
      <c r="H174" s="84" t="s">
        <v>166</v>
      </c>
      <c r="I174" s="84" t="s">
        <v>167</v>
      </c>
      <c r="J174" s="100"/>
      <c r="K174" s="81" t="str">
        <f t="shared" si="2"/>
        <v>Response by:</v>
      </c>
    </row>
    <row r="175" spans="1:11" customFormat="1" x14ac:dyDescent="0.3">
      <c r="A175" s="2" t="s">
        <v>181</v>
      </c>
      <c r="B175" s="75"/>
      <c r="C175" s="75" t="s">
        <v>403</v>
      </c>
      <c r="D175" s="75"/>
      <c r="E175" s="75"/>
      <c r="F175" s="75"/>
      <c r="G175" s="75"/>
      <c r="H175" s="84"/>
      <c r="I175" s="84"/>
      <c r="J175" s="100"/>
      <c r="K175" s="81" t="str">
        <f t="shared" si="2"/>
        <v>Response by:</v>
      </c>
    </row>
    <row r="176" spans="1:11" customFormat="1" x14ac:dyDescent="0.3">
      <c r="A176" s="2" t="s">
        <v>356</v>
      </c>
      <c r="B176" s="75"/>
      <c r="C176" s="75"/>
      <c r="D176" s="75" t="s">
        <v>403</v>
      </c>
      <c r="E176" s="75"/>
      <c r="F176" s="75"/>
      <c r="G176" s="75"/>
      <c r="H176" s="66"/>
      <c r="I176" s="84" t="s">
        <v>105</v>
      </c>
      <c r="J176" s="100"/>
      <c r="K176" s="81" t="str">
        <f t="shared" si="2"/>
        <v>Response by:</v>
      </c>
    </row>
    <row r="177" spans="11:11" x14ac:dyDescent="0.3">
      <c r="K177" s="81"/>
    </row>
  </sheetData>
  <sortState ref="A75:J82">
    <sortCondition ref="A82"/>
  </sortState>
  <conditionalFormatting sqref="A7">
    <cfRule type="duplicateValues" dxfId="9" priority="3"/>
  </conditionalFormatting>
  <conditionalFormatting sqref="A8:A176">
    <cfRule type="duplicateValues" dxfId="8" priority="1"/>
  </conditionalFormatting>
  <dataValidations count="1">
    <dataValidation type="list" allowBlank="1" showInputMessage="1" showErrorMessage="1" sqref="B5">
      <formula1>$A$8:$A$176</formula1>
    </dataValidation>
  </dataValidations>
  <printOptions gridLines="1"/>
  <pageMargins left="0.25" right="0.25" top="0.7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
  <sheetViews>
    <sheetView zoomScale="90" zoomScaleNormal="90" workbookViewId="0">
      <pane xSplit="1" ySplit="8" topLeftCell="B9" activePane="bottomRight" state="frozen"/>
      <selection pane="topRight" activeCell="B1" sqref="B1"/>
      <selection pane="bottomLeft" activeCell="A2" sqref="A2"/>
      <selection pane="bottomRight" activeCell="B6" sqref="B6"/>
    </sheetView>
  </sheetViews>
  <sheetFormatPr defaultRowHeight="14.4" x14ac:dyDescent="0.3"/>
  <cols>
    <col min="1" max="1" width="19.44140625" style="2" bestFit="1" customWidth="1"/>
    <col min="2" max="2" width="17.33203125" style="4" customWidth="1"/>
    <col min="3" max="3" width="15.33203125" style="4" customWidth="1"/>
    <col min="4" max="4" width="16.44140625" style="4" customWidth="1"/>
    <col min="5" max="5" width="21.6640625" style="4" customWidth="1"/>
    <col min="6" max="6" width="13.88671875" style="4" customWidth="1"/>
    <col min="7" max="7" width="91.44140625" style="1" customWidth="1"/>
    <col min="8" max="8" width="83.44140625" style="1" customWidth="1"/>
    <col min="9" max="9" width="28.5546875" style="6" hidden="1" customWidth="1"/>
    <col min="10" max="10" width="23" hidden="1" customWidth="1"/>
    <col min="11" max="11" width="72.6640625" customWidth="1"/>
  </cols>
  <sheetData>
    <row r="1" spans="1:11" x14ac:dyDescent="0.3">
      <c r="A1" s="34" t="s">
        <v>475</v>
      </c>
      <c r="B1" s="20"/>
      <c r="C1" s="20"/>
      <c r="D1" s="20"/>
      <c r="E1" s="20"/>
      <c r="F1" s="20"/>
      <c r="G1" s="14"/>
    </row>
    <row r="2" spans="1:11" x14ac:dyDescent="0.3">
      <c r="A2" s="34"/>
      <c r="B2" s="20"/>
      <c r="C2" s="20"/>
      <c r="D2" s="20"/>
      <c r="E2" s="20"/>
      <c r="F2" s="20"/>
      <c r="G2" s="14"/>
      <c r="H2" s="25"/>
    </row>
    <row r="3" spans="1:11" x14ac:dyDescent="0.3">
      <c r="A3" s="35" t="s">
        <v>432</v>
      </c>
      <c r="B3" s="20"/>
      <c r="C3" s="149" t="str">
        <f>VLOOKUP($B$6,$A$9:$J$176, 10, FALSE)</f>
        <v>Response by:</v>
      </c>
      <c r="D3" s="149">
        <f t="shared" ref="D3" si="0">VLOOKUP($B$6,$A$9:$J$176, 9, FALSE)</f>
        <v>0</v>
      </c>
      <c r="E3" s="110" t="str">
        <f>$B$6</f>
        <v>Ashford</v>
      </c>
      <c r="F3" s="20"/>
      <c r="G3" s="91" t="s">
        <v>603</v>
      </c>
    </row>
    <row r="4" spans="1:11" ht="43.2" x14ac:dyDescent="0.3">
      <c r="A4" s="14" t="s">
        <v>476</v>
      </c>
      <c r="B4" s="20"/>
      <c r="C4" s="86" t="s">
        <v>600</v>
      </c>
      <c r="D4" s="22">
        <f>VLOOKUP($B$6,$A$9:$J$177, 2, FALSE)</f>
        <v>0</v>
      </c>
      <c r="E4" s="86" t="s">
        <v>602</v>
      </c>
      <c r="F4" s="22" t="str">
        <f>VLOOKUP($B$6,$A$9:$J$177, 5, FALSE)</f>
        <v>X</v>
      </c>
      <c r="G4" s="140" t="str">
        <f>VLOOKUP($B$6,$A$9:$J$177, 7, FALSE)</f>
        <v>Our Youth &amp; Social Services Director administers some grants and does community outreach.  We utilize the services of Visiting Nurse &amp; Health Services of CT, Sexual Assault Crises Center of Eastern CT, Thames Valley Council for Community Action, among others</v>
      </c>
    </row>
    <row r="5" spans="1:11" ht="28.8" x14ac:dyDescent="0.3">
      <c r="A5" s="21"/>
      <c r="B5" s="20"/>
      <c r="C5" s="86" t="s">
        <v>601</v>
      </c>
      <c r="D5" s="22" t="str">
        <f>VLOOKUP($B$6,$A$9:$J$177, 3, FALSE)</f>
        <v>X</v>
      </c>
      <c r="E5" s="86" t="s">
        <v>441</v>
      </c>
      <c r="F5" s="22">
        <f>VLOOKUP($B$6,$A$9:$J$177, 6, FALSE)</f>
        <v>0</v>
      </c>
      <c r="G5" s="92" t="s">
        <v>436</v>
      </c>
    </row>
    <row r="6" spans="1:11" ht="43.2" x14ac:dyDescent="0.3">
      <c r="A6" s="23" t="s">
        <v>474</v>
      </c>
      <c r="B6" s="26" t="s">
        <v>186</v>
      </c>
      <c r="C6" s="86" t="s">
        <v>477</v>
      </c>
      <c r="D6" s="22" t="str">
        <f>VLOOKUP($B$6,$A$9:$J$177, 4, FALSE)</f>
        <v>X</v>
      </c>
      <c r="E6" s="86"/>
      <c r="F6" s="22"/>
      <c r="G6" s="140">
        <f>VLOOKUP($B$6,$A$9:$J$177, 8, FALSE)</f>
        <v>0</v>
      </c>
    </row>
    <row r="7" spans="1:11" x14ac:dyDescent="0.3">
      <c r="A7" s="21"/>
      <c r="B7" s="20" t="s">
        <v>449</v>
      </c>
      <c r="C7" s="20" t="s">
        <v>450</v>
      </c>
      <c r="D7" s="20" t="s">
        <v>451</v>
      </c>
      <c r="E7" s="20" t="s">
        <v>452</v>
      </c>
      <c r="F7" s="20" t="s">
        <v>453</v>
      </c>
      <c r="G7" s="14"/>
    </row>
    <row r="8" spans="1:11" s="24" customFormat="1" ht="51" customHeight="1" x14ac:dyDescent="0.3">
      <c r="A8" s="18" t="s">
        <v>546</v>
      </c>
      <c r="B8" s="33" t="s">
        <v>412</v>
      </c>
      <c r="C8" s="33" t="s">
        <v>567</v>
      </c>
      <c r="D8" s="33" t="s">
        <v>477</v>
      </c>
      <c r="E8" s="33" t="s">
        <v>569</v>
      </c>
      <c r="F8" s="33" t="s">
        <v>441</v>
      </c>
      <c r="G8" s="18" t="s">
        <v>478</v>
      </c>
      <c r="H8" s="18" t="s">
        <v>411</v>
      </c>
      <c r="I8" s="106" t="s">
        <v>544</v>
      </c>
      <c r="J8" s="107" t="s">
        <v>545</v>
      </c>
      <c r="K8" s="18" t="s">
        <v>551</v>
      </c>
    </row>
    <row r="9" spans="1:11" ht="15" customHeight="1" x14ac:dyDescent="0.3">
      <c r="A9" s="2" t="s">
        <v>295</v>
      </c>
      <c r="B9" s="97"/>
      <c r="C9" s="97" t="s">
        <v>403</v>
      </c>
      <c r="D9" s="97"/>
      <c r="E9" s="97"/>
      <c r="F9" s="97"/>
      <c r="G9" s="98"/>
      <c r="H9" s="99" t="s">
        <v>298</v>
      </c>
      <c r="I9" s="100"/>
      <c r="J9" t="str">
        <f>IF(I9="N", "No Response to Survey by:", "Response by:")</f>
        <v>Response by:</v>
      </c>
      <c r="K9" t="s">
        <v>568</v>
      </c>
    </row>
    <row r="10" spans="1:11" s="103" customFormat="1" ht="15" customHeight="1" x14ac:dyDescent="0.3">
      <c r="A10" s="117" t="s">
        <v>500</v>
      </c>
      <c r="B10" s="118"/>
      <c r="C10" s="118" t="s">
        <v>403</v>
      </c>
      <c r="D10" s="118"/>
      <c r="E10" s="118"/>
      <c r="F10" s="118"/>
      <c r="G10" s="100"/>
      <c r="H10" s="100"/>
      <c r="I10" s="100"/>
      <c r="J10" s="100" t="str">
        <f t="shared" ref="J10:J73" si="1">IF(I10="N", "No Response to Survey by:", "Response by:")</f>
        <v>Response by:</v>
      </c>
    </row>
    <row r="11" spans="1:11" s="7" customFormat="1" ht="15" customHeight="1" x14ac:dyDescent="0.3">
      <c r="A11" s="2" t="s">
        <v>186</v>
      </c>
      <c r="B11" s="4"/>
      <c r="C11" s="4" t="s">
        <v>403</v>
      </c>
      <c r="D11" s="4" t="s">
        <v>403</v>
      </c>
      <c r="E11" s="4" t="s">
        <v>403</v>
      </c>
      <c r="F11" s="4"/>
      <c r="G11" s="36" t="s">
        <v>190</v>
      </c>
      <c r="H11" s="38"/>
      <c r="I11" s="103"/>
      <c r="J11" t="str">
        <f t="shared" si="1"/>
        <v>Response by:</v>
      </c>
      <c r="K11" t="s">
        <v>568</v>
      </c>
    </row>
    <row r="12" spans="1:11" s="7" customFormat="1" ht="15" customHeight="1" x14ac:dyDescent="0.3">
      <c r="A12" s="2" t="s">
        <v>320</v>
      </c>
      <c r="B12" s="4"/>
      <c r="C12" s="4" t="s">
        <v>403</v>
      </c>
      <c r="D12" s="4"/>
      <c r="E12" s="4"/>
      <c r="F12" s="4"/>
      <c r="G12" s="36"/>
      <c r="H12" s="38"/>
      <c r="I12" s="103"/>
      <c r="J12" t="str">
        <f t="shared" si="1"/>
        <v>Response by:</v>
      </c>
      <c r="K12" t="s">
        <v>568</v>
      </c>
    </row>
    <row r="13" spans="1:11" ht="15" customHeight="1" x14ac:dyDescent="0.3">
      <c r="A13" s="2" t="s">
        <v>368</v>
      </c>
      <c r="C13" s="4" t="s">
        <v>403</v>
      </c>
      <c r="G13" s="36"/>
      <c r="H13" s="38"/>
      <c r="I13" s="103"/>
      <c r="J13" t="str">
        <f t="shared" si="1"/>
        <v>Response by:</v>
      </c>
      <c r="K13" t="s">
        <v>568</v>
      </c>
    </row>
    <row r="14" spans="1:11" ht="15" customHeight="1" x14ac:dyDescent="0.3">
      <c r="A14" s="2" t="s">
        <v>398</v>
      </c>
      <c r="C14" s="4" t="s">
        <v>403</v>
      </c>
      <c r="F14" s="4" t="s">
        <v>403</v>
      </c>
      <c r="G14" s="36" t="s">
        <v>235</v>
      </c>
      <c r="H14" s="38"/>
      <c r="I14" s="100"/>
      <c r="J14" t="str">
        <f t="shared" si="1"/>
        <v>Response by:</v>
      </c>
      <c r="K14" t="s">
        <v>568</v>
      </c>
    </row>
    <row r="15" spans="1:11" ht="15" customHeight="1" x14ac:dyDescent="0.3">
      <c r="A15" s="2" t="s">
        <v>219</v>
      </c>
      <c r="C15" s="4" t="s">
        <v>403</v>
      </c>
      <c r="D15" s="4" t="s">
        <v>403</v>
      </c>
      <c r="G15" s="36" t="s">
        <v>220</v>
      </c>
      <c r="H15" s="38"/>
      <c r="I15" s="100"/>
      <c r="J15" t="str">
        <f t="shared" si="1"/>
        <v>Response by:</v>
      </c>
      <c r="K15" t="s">
        <v>568</v>
      </c>
    </row>
    <row r="16" spans="1:11" ht="15" customHeight="1" x14ac:dyDescent="0.3">
      <c r="A16" s="2" t="s">
        <v>344</v>
      </c>
      <c r="C16" s="4" t="s">
        <v>403</v>
      </c>
      <c r="G16" s="36"/>
      <c r="H16" s="38"/>
      <c r="I16" s="100"/>
      <c r="J16" t="str">
        <f t="shared" si="1"/>
        <v>Response by:</v>
      </c>
      <c r="K16" t="s">
        <v>568</v>
      </c>
    </row>
    <row r="17" spans="1:11" ht="15" customHeight="1" x14ac:dyDescent="0.3">
      <c r="A17" s="104" t="s">
        <v>501</v>
      </c>
      <c r="G17"/>
      <c r="H17"/>
      <c r="I17" s="100" t="s">
        <v>543</v>
      </c>
      <c r="J17" t="str">
        <f t="shared" si="1"/>
        <v>No Response to Survey by:</v>
      </c>
    </row>
    <row r="18" spans="1:11" ht="15" customHeight="1" x14ac:dyDescent="0.3">
      <c r="A18" s="2" t="s">
        <v>38</v>
      </c>
      <c r="C18" s="4" t="s">
        <v>403</v>
      </c>
      <c r="G18" s="36"/>
      <c r="H18" s="38"/>
      <c r="I18" s="100"/>
      <c r="J18" t="str">
        <f t="shared" si="1"/>
        <v>Response by:</v>
      </c>
      <c r="K18" t="s">
        <v>568</v>
      </c>
    </row>
    <row r="19" spans="1:11" ht="15" customHeight="1" x14ac:dyDescent="0.3">
      <c r="A19" s="2" t="s">
        <v>206</v>
      </c>
      <c r="C19" s="4" t="s">
        <v>403</v>
      </c>
      <c r="G19" s="36"/>
      <c r="H19" s="38"/>
      <c r="I19" s="100"/>
      <c r="J19" t="str">
        <f t="shared" si="1"/>
        <v>Response by:</v>
      </c>
      <c r="K19" t="s">
        <v>568</v>
      </c>
    </row>
    <row r="20" spans="1:11" ht="15" customHeight="1" x14ac:dyDescent="0.3">
      <c r="A20" s="104" t="s">
        <v>502</v>
      </c>
      <c r="G20"/>
      <c r="H20"/>
      <c r="I20" s="100" t="s">
        <v>543</v>
      </c>
      <c r="J20" t="str">
        <f t="shared" si="1"/>
        <v>No Response to Survey by:</v>
      </c>
    </row>
    <row r="21" spans="1:11" ht="15" customHeight="1" x14ac:dyDescent="0.3">
      <c r="A21" s="2" t="s">
        <v>47</v>
      </c>
      <c r="C21" s="4" t="s">
        <v>403</v>
      </c>
      <c r="G21" s="36"/>
      <c r="H21" s="38" t="s">
        <v>51</v>
      </c>
      <c r="I21" s="100"/>
      <c r="J21" t="str">
        <f t="shared" si="1"/>
        <v>Response by:</v>
      </c>
      <c r="K21" t="s">
        <v>568</v>
      </c>
    </row>
    <row r="22" spans="1:11" ht="15" customHeight="1" x14ac:dyDescent="0.3">
      <c r="A22" s="2" t="s">
        <v>170</v>
      </c>
      <c r="C22" s="4" t="s">
        <v>403</v>
      </c>
      <c r="G22" s="36"/>
      <c r="H22" s="38"/>
      <c r="I22" s="100"/>
      <c r="J22" t="str">
        <f t="shared" si="1"/>
        <v>Response by:</v>
      </c>
      <c r="K22" t="s">
        <v>568</v>
      </c>
    </row>
    <row r="23" spans="1:11" ht="15" customHeight="1" x14ac:dyDescent="0.3">
      <c r="A23" s="8" t="s">
        <v>445</v>
      </c>
      <c r="B23" s="9" t="s">
        <v>403</v>
      </c>
      <c r="C23" s="9"/>
      <c r="D23" s="9"/>
      <c r="E23" s="9"/>
      <c r="F23" s="9"/>
      <c r="G23" s="37"/>
      <c r="H23" s="39"/>
      <c r="I23" s="100"/>
      <c r="J23" t="str">
        <f t="shared" si="1"/>
        <v>Response by:</v>
      </c>
    </row>
    <row r="24" spans="1:11" ht="15" customHeight="1" x14ac:dyDescent="0.3">
      <c r="A24" s="2" t="s">
        <v>349</v>
      </c>
      <c r="C24" s="4" t="s">
        <v>403</v>
      </c>
      <c r="G24" s="36"/>
      <c r="H24" s="38"/>
      <c r="I24" s="100"/>
      <c r="J24" t="str">
        <f t="shared" si="1"/>
        <v>Response by:</v>
      </c>
      <c r="K24" t="s">
        <v>568</v>
      </c>
    </row>
    <row r="25" spans="1:11" ht="15" customHeight="1" x14ac:dyDescent="0.3">
      <c r="A25" s="2" t="s">
        <v>53</v>
      </c>
      <c r="C25" s="4" t="s">
        <v>403</v>
      </c>
      <c r="G25" s="36"/>
      <c r="H25" s="38" t="s">
        <v>55</v>
      </c>
      <c r="I25" s="100"/>
      <c r="J25" t="str">
        <f t="shared" si="1"/>
        <v>Response by:</v>
      </c>
      <c r="K25" t="s">
        <v>568</v>
      </c>
    </row>
    <row r="26" spans="1:11" s="100" customFormat="1" ht="15" customHeight="1" x14ac:dyDescent="0.3">
      <c r="A26" s="117" t="s">
        <v>503</v>
      </c>
      <c r="B26" s="118" t="s">
        <v>403</v>
      </c>
      <c r="C26" s="118"/>
      <c r="D26" s="118"/>
      <c r="E26" s="118"/>
      <c r="F26" s="118"/>
      <c r="J26" s="100" t="str">
        <f t="shared" si="1"/>
        <v>Response by:</v>
      </c>
    </row>
    <row r="27" spans="1:11" ht="15" customHeight="1" x14ac:dyDescent="0.3">
      <c r="A27" s="2" t="s">
        <v>82</v>
      </c>
      <c r="C27" s="4" t="s">
        <v>403</v>
      </c>
      <c r="G27" s="36"/>
      <c r="H27" s="38"/>
      <c r="I27" s="100"/>
      <c r="J27" t="str">
        <f t="shared" si="1"/>
        <v>Response by:</v>
      </c>
      <c r="K27" t="s">
        <v>568</v>
      </c>
    </row>
    <row r="28" spans="1:11" ht="15" customHeight="1" x14ac:dyDescent="0.3">
      <c r="A28" s="2" t="s">
        <v>385</v>
      </c>
      <c r="C28" s="4" t="s">
        <v>403</v>
      </c>
      <c r="G28" s="36"/>
      <c r="H28" s="38" t="s">
        <v>328</v>
      </c>
      <c r="I28" s="100"/>
      <c r="J28" t="str">
        <f t="shared" si="1"/>
        <v>Response by:</v>
      </c>
      <c r="K28" t="s">
        <v>568</v>
      </c>
    </row>
    <row r="29" spans="1:11" ht="15" customHeight="1" x14ac:dyDescent="0.3">
      <c r="A29" s="104" t="s">
        <v>504</v>
      </c>
      <c r="G29"/>
      <c r="H29"/>
      <c r="I29" s="100" t="s">
        <v>543</v>
      </c>
      <c r="J29" t="str">
        <f t="shared" si="1"/>
        <v>No Response to Survey by:</v>
      </c>
    </row>
    <row r="30" spans="1:11" ht="15" customHeight="1" x14ac:dyDescent="0.3">
      <c r="A30" s="2" t="s">
        <v>383</v>
      </c>
      <c r="C30" s="4" t="s">
        <v>403</v>
      </c>
      <c r="G30" s="36"/>
      <c r="H30" s="38"/>
      <c r="I30" s="100"/>
      <c r="J30" t="str">
        <f t="shared" si="1"/>
        <v>Response by:</v>
      </c>
      <c r="K30" t="s">
        <v>568</v>
      </c>
    </row>
    <row r="31" spans="1:11" ht="15" customHeight="1" x14ac:dyDescent="0.3">
      <c r="A31" s="2" t="s">
        <v>351</v>
      </c>
      <c r="C31" s="4" t="s">
        <v>403</v>
      </c>
      <c r="G31" s="36"/>
      <c r="H31" s="38" t="s">
        <v>45</v>
      </c>
      <c r="I31" s="100"/>
      <c r="J31" t="str">
        <f t="shared" si="1"/>
        <v>Response by:</v>
      </c>
      <c r="K31" t="s">
        <v>568</v>
      </c>
    </row>
    <row r="32" spans="1:11" s="7" customFormat="1" ht="15" customHeight="1" x14ac:dyDescent="0.3">
      <c r="A32" s="2" t="s">
        <v>373</v>
      </c>
      <c r="B32" s="4"/>
      <c r="C32" s="4" t="s">
        <v>403</v>
      </c>
      <c r="D32" s="4"/>
      <c r="E32" s="4"/>
      <c r="F32" s="4"/>
      <c r="G32" s="36"/>
      <c r="H32" s="38" t="s">
        <v>251</v>
      </c>
      <c r="I32" s="100"/>
      <c r="J32" t="str">
        <f t="shared" si="1"/>
        <v>Response by:</v>
      </c>
      <c r="K32" t="s">
        <v>568</v>
      </c>
    </row>
    <row r="33" spans="1:11" ht="15" customHeight="1" x14ac:dyDescent="0.3">
      <c r="A33" s="2" t="s">
        <v>372</v>
      </c>
      <c r="C33" s="4" t="s">
        <v>403</v>
      </c>
      <c r="G33" s="36"/>
      <c r="H33" s="38"/>
      <c r="I33" s="100"/>
      <c r="J33" t="str">
        <f t="shared" si="1"/>
        <v>Response by:</v>
      </c>
      <c r="K33" t="s">
        <v>568</v>
      </c>
    </row>
    <row r="34" spans="1:11" ht="15" customHeight="1" x14ac:dyDescent="0.3">
      <c r="A34" s="2" t="s">
        <v>364</v>
      </c>
      <c r="C34" s="4" t="s">
        <v>403</v>
      </c>
      <c r="F34" s="4" t="s">
        <v>403</v>
      </c>
      <c r="G34" s="36" t="s">
        <v>139</v>
      </c>
      <c r="H34" s="38"/>
      <c r="I34" s="100"/>
      <c r="J34" t="str">
        <f t="shared" si="1"/>
        <v>Response by:</v>
      </c>
      <c r="K34" t="s">
        <v>568</v>
      </c>
    </row>
    <row r="35" spans="1:11" ht="15" customHeight="1" x14ac:dyDescent="0.3">
      <c r="A35" s="2" t="s">
        <v>345</v>
      </c>
      <c r="C35" s="4" t="s">
        <v>403</v>
      </c>
      <c r="G35" s="36"/>
      <c r="H35" s="38"/>
      <c r="I35" s="100"/>
      <c r="J35" t="str">
        <f t="shared" si="1"/>
        <v>Response by:</v>
      </c>
      <c r="K35" t="s">
        <v>568</v>
      </c>
    </row>
    <row r="36" spans="1:11" ht="15" customHeight="1" x14ac:dyDescent="0.3">
      <c r="A36" s="2" t="s">
        <v>177</v>
      </c>
      <c r="C36" s="4" t="s">
        <v>403</v>
      </c>
      <c r="G36" s="36"/>
      <c r="H36" s="38"/>
      <c r="I36" s="100"/>
      <c r="J36" t="str">
        <f t="shared" si="1"/>
        <v>Response by:</v>
      </c>
      <c r="K36" t="s">
        <v>568</v>
      </c>
    </row>
    <row r="37" spans="1:11" s="7" customFormat="1" ht="15" customHeight="1" x14ac:dyDescent="0.3">
      <c r="A37" s="8" t="s">
        <v>183</v>
      </c>
      <c r="B37" s="9"/>
      <c r="C37" s="9" t="s">
        <v>403</v>
      </c>
      <c r="D37" s="9"/>
      <c r="E37" s="9"/>
      <c r="F37" s="9"/>
      <c r="G37" s="37"/>
      <c r="H37" s="39"/>
      <c r="I37" s="103"/>
      <c r="J37" t="str">
        <f t="shared" si="1"/>
        <v>Response by:</v>
      </c>
      <c r="K37" t="s">
        <v>568</v>
      </c>
    </row>
    <row r="38" spans="1:11" ht="15" customHeight="1" x14ac:dyDescent="0.3">
      <c r="A38" s="2" t="s">
        <v>144</v>
      </c>
      <c r="C38" s="4" t="s">
        <v>403</v>
      </c>
      <c r="G38" s="36"/>
      <c r="H38" s="38" t="s">
        <v>147</v>
      </c>
      <c r="I38" s="100"/>
      <c r="J38" t="str">
        <f t="shared" si="1"/>
        <v>Response by:</v>
      </c>
      <c r="K38" t="s">
        <v>568</v>
      </c>
    </row>
    <row r="39" spans="1:11" ht="15" customHeight="1" x14ac:dyDescent="0.3">
      <c r="A39" s="2" t="s">
        <v>267</v>
      </c>
      <c r="C39" s="4" t="s">
        <v>403</v>
      </c>
      <c r="H39" s="36" t="s">
        <v>35</v>
      </c>
      <c r="I39" s="100"/>
      <c r="J39" t="str">
        <f t="shared" si="1"/>
        <v>Response by:</v>
      </c>
      <c r="K39" t="s">
        <v>568</v>
      </c>
    </row>
    <row r="40" spans="1:11" ht="15" customHeight="1" x14ac:dyDescent="0.3">
      <c r="A40" s="2" t="s">
        <v>273</v>
      </c>
      <c r="C40" s="4" t="s">
        <v>403</v>
      </c>
      <c r="H40" s="36" t="s">
        <v>274</v>
      </c>
      <c r="I40" s="100"/>
      <c r="J40" t="str">
        <f t="shared" si="1"/>
        <v>Response by:</v>
      </c>
      <c r="K40" t="s">
        <v>568</v>
      </c>
    </row>
    <row r="41" spans="1:11" ht="15" customHeight="1" x14ac:dyDescent="0.3">
      <c r="A41" s="2" t="s">
        <v>161</v>
      </c>
      <c r="B41" s="4" t="s">
        <v>403</v>
      </c>
      <c r="G41" s="36"/>
      <c r="H41" s="38"/>
      <c r="I41" s="100"/>
      <c r="J41" t="str">
        <f t="shared" si="1"/>
        <v>Response by:</v>
      </c>
    </row>
    <row r="42" spans="1:11" s="100" customFormat="1" ht="15" customHeight="1" x14ac:dyDescent="0.3">
      <c r="A42" s="117" t="s">
        <v>505</v>
      </c>
      <c r="B42" s="118" t="s">
        <v>403</v>
      </c>
      <c r="C42" s="118"/>
      <c r="D42" s="118"/>
      <c r="E42" s="118"/>
      <c r="F42" s="118" t="s">
        <v>403</v>
      </c>
      <c r="G42" s="100" t="s">
        <v>577</v>
      </c>
      <c r="J42" s="100" t="str">
        <f t="shared" si="1"/>
        <v>Response by:</v>
      </c>
    </row>
    <row r="43" spans="1:11" ht="15" customHeight="1" x14ac:dyDescent="0.3">
      <c r="A43" s="8" t="s">
        <v>315</v>
      </c>
      <c r="B43" s="9" t="s">
        <v>403</v>
      </c>
      <c r="C43" s="9"/>
      <c r="D43" s="9"/>
      <c r="E43" s="9"/>
      <c r="F43" s="9"/>
      <c r="G43" s="37"/>
      <c r="H43" s="39"/>
      <c r="I43" s="103"/>
      <c r="J43" t="str">
        <f t="shared" si="1"/>
        <v>Response by:</v>
      </c>
    </row>
    <row r="44" spans="1:11" ht="15" customHeight="1" x14ac:dyDescent="0.3">
      <c r="A44" s="108" t="s">
        <v>506</v>
      </c>
      <c r="G44"/>
      <c r="H44"/>
      <c r="I44" s="103" t="s">
        <v>543</v>
      </c>
      <c r="J44" t="str">
        <f t="shared" si="1"/>
        <v>No Response to Survey by:</v>
      </c>
    </row>
    <row r="45" spans="1:11" ht="15" customHeight="1" x14ac:dyDescent="0.3">
      <c r="A45" s="108" t="s">
        <v>507</v>
      </c>
      <c r="G45"/>
      <c r="H45"/>
      <c r="I45" s="103" t="s">
        <v>543</v>
      </c>
      <c r="J45" t="str">
        <f t="shared" si="1"/>
        <v>No Response to Survey by:</v>
      </c>
    </row>
    <row r="46" spans="1:11" ht="15" customHeight="1" x14ac:dyDescent="0.3">
      <c r="A46" s="2" t="s">
        <v>184</v>
      </c>
      <c r="B46" s="4" t="s">
        <v>403</v>
      </c>
      <c r="G46" s="36"/>
      <c r="H46" s="38"/>
      <c r="I46" s="100"/>
      <c r="J46" t="str">
        <f t="shared" si="1"/>
        <v>Response by:</v>
      </c>
    </row>
    <row r="47" spans="1:11" ht="15" customHeight="1" x14ac:dyDescent="0.3">
      <c r="A47" s="2" t="s">
        <v>391</v>
      </c>
      <c r="C47" s="4" t="s">
        <v>403</v>
      </c>
      <c r="G47" s="36"/>
      <c r="H47" s="38"/>
      <c r="I47" s="100"/>
      <c r="J47" t="str">
        <f t="shared" si="1"/>
        <v>Response by:</v>
      </c>
      <c r="K47" t="s">
        <v>568</v>
      </c>
    </row>
    <row r="48" spans="1:11" ht="15" customHeight="1" x14ac:dyDescent="0.3">
      <c r="A48" s="2" t="s">
        <v>290</v>
      </c>
      <c r="C48" s="4" t="s">
        <v>403</v>
      </c>
      <c r="G48" s="36"/>
      <c r="H48" s="38"/>
      <c r="I48" s="100"/>
      <c r="J48" t="str">
        <f t="shared" si="1"/>
        <v>Response by:</v>
      </c>
      <c r="K48" t="s">
        <v>568</v>
      </c>
    </row>
    <row r="49" spans="1:11" ht="15" customHeight="1" x14ac:dyDescent="0.3">
      <c r="A49" s="2" t="s">
        <v>396</v>
      </c>
      <c r="C49" s="4" t="s">
        <v>403</v>
      </c>
      <c r="H49" s="36" t="s">
        <v>199</v>
      </c>
      <c r="I49" s="100"/>
      <c r="J49" t="str">
        <f t="shared" si="1"/>
        <v>Response by:</v>
      </c>
      <c r="K49" t="s">
        <v>568</v>
      </c>
    </row>
    <row r="50" spans="1:11" ht="15" customHeight="1" x14ac:dyDescent="0.3">
      <c r="A50" s="2" t="s">
        <v>400</v>
      </c>
      <c r="B50" s="4" t="s">
        <v>403</v>
      </c>
      <c r="G50" s="36"/>
      <c r="H50" s="38"/>
      <c r="I50" s="100"/>
      <c r="J50" t="str">
        <f t="shared" si="1"/>
        <v>Response by:</v>
      </c>
    </row>
    <row r="51" spans="1:11" ht="15" customHeight="1" x14ac:dyDescent="0.3">
      <c r="A51" s="104" t="s">
        <v>508</v>
      </c>
      <c r="G51"/>
      <c r="H51"/>
      <c r="I51" s="100" t="s">
        <v>543</v>
      </c>
      <c r="J51" t="str">
        <f t="shared" si="1"/>
        <v>No Response to Survey by:</v>
      </c>
    </row>
    <row r="52" spans="1:11" ht="15" customHeight="1" x14ac:dyDescent="0.3">
      <c r="A52" s="104" t="s">
        <v>509</v>
      </c>
      <c r="G52"/>
      <c r="H52"/>
      <c r="I52" s="100" t="s">
        <v>543</v>
      </c>
      <c r="J52" t="str">
        <f t="shared" si="1"/>
        <v>No Response to Survey by:</v>
      </c>
    </row>
    <row r="53" spans="1:11" ht="15" customHeight="1" x14ac:dyDescent="0.3">
      <c r="A53" s="104" t="s">
        <v>510</v>
      </c>
      <c r="G53"/>
      <c r="H53"/>
      <c r="I53" s="100" t="s">
        <v>543</v>
      </c>
      <c r="J53" t="str">
        <f t="shared" si="1"/>
        <v>No Response to Survey by:</v>
      </c>
    </row>
    <row r="54" spans="1:11" ht="15" customHeight="1" x14ac:dyDescent="0.3">
      <c r="A54" s="2" t="s">
        <v>120</v>
      </c>
      <c r="C54" s="4" t="s">
        <v>403</v>
      </c>
      <c r="G54" s="36"/>
      <c r="H54" s="38"/>
      <c r="I54" s="100"/>
      <c r="J54" t="str">
        <f t="shared" si="1"/>
        <v>Response by:</v>
      </c>
      <c r="K54" t="s">
        <v>568</v>
      </c>
    </row>
    <row r="55" spans="1:11" ht="15" customHeight="1" x14ac:dyDescent="0.3">
      <c r="A55" s="2" t="s">
        <v>352</v>
      </c>
      <c r="B55" s="4" t="s">
        <v>403</v>
      </c>
      <c r="G55" s="36"/>
      <c r="H55" s="38"/>
      <c r="I55" s="100"/>
      <c r="J55" t="str">
        <f t="shared" si="1"/>
        <v>Response by:</v>
      </c>
    </row>
    <row r="56" spans="1:11" ht="15" customHeight="1" x14ac:dyDescent="0.3">
      <c r="A56" s="2" t="s">
        <v>354</v>
      </c>
      <c r="C56" s="4" t="s">
        <v>403</v>
      </c>
      <c r="G56" s="36"/>
      <c r="H56" s="38"/>
      <c r="I56" s="100"/>
      <c r="J56" t="str">
        <f t="shared" si="1"/>
        <v>Response by:</v>
      </c>
      <c r="K56" t="s">
        <v>568</v>
      </c>
    </row>
    <row r="57" spans="1:11" s="7" customFormat="1" ht="15" customHeight="1" x14ac:dyDescent="0.3">
      <c r="A57" s="104" t="s">
        <v>511</v>
      </c>
      <c r="B57" s="4"/>
      <c r="C57" s="4"/>
      <c r="D57" s="4"/>
      <c r="E57" s="4"/>
      <c r="F57" s="4"/>
      <c r="G57"/>
      <c r="H57"/>
      <c r="I57" s="100" t="s">
        <v>543</v>
      </c>
      <c r="J57" t="str">
        <f t="shared" si="1"/>
        <v>No Response to Survey by:</v>
      </c>
    </row>
    <row r="58" spans="1:11" ht="15" customHeight="1" x14ac:dyDescent="0.3">
      <c r="A58" s="2" t="s">
        <v>371</v>
      </c>
      <c r="B58" s="4" t="s">
        <v>403</v>
      </c>
      <c r="F58" s="4" t="s">
        <v>403</v>
      </c>
      <c r="G58" s="36" t="s">
        <v>215</v>
      </c>
      <c r="H58" s="38"/>
      <c r="I58" s="100"/>
      <c r="J58" t="str">
        <f t="shared" si="1"/>
        <v>Response by:</v>
      </c>
    </row>
    <row r="59" spans="1:11" ht="15" customHeight="1" x14ac:dyDescent="0.3">
      <c r="A59" s="104" t="s">
        <v>212</v>
      </c>
      <c r="G59" s="36"/>
      <c r="H59" s="38"/>
      <c r="I59" s="100" t="s">
        <v>543</v>
      </c>
      <c r="J59" t="str">
        <f t="shared" si="1"/>
        <v>No Response to Survey by:</v>
      </c>
    </row>
    <row r="60" spans="1:11" ht="15" customHeight="1" x14ac:dyDescent="0.3">
      <c r="A60" s="2" t="s">
        <v>380</v>
      </c>
      <c r="C60" s="4" t="s">
        <v>403</v>
      </c>
      <c r="G60" s="36"/>
      <c r="H60" s="38"/>
      <c r="I60" s="100"/>
      <c r="J60" t="str">
        <f t="shared" si="1"/>
        <v>Response by:</v>
      </c>
      <c r="K60" t="s">
        <v>568</v>
      </c>
    </row>
    <row r="61" spans="1:11" ht="15" customHeight="1" x14ac:dyDescent="0.3">
      <c r="A61" s="2" t="s">
        <v>369</v>
      </c>
      <c r="C61" s="4" t="s">
        <v>403</v>
      </c>
      <c r="H61" s="36" t="s">
        <v>51</v>
      </c>
      <c r="I61" s="100"/>
      <c r="J61" t="str">
        <f t="shared" si="1"/>
        <v>Response by:</v>
      </c>
      <c r="K61" t="s">
        <v>568</v>
      </c>
    </row>
    <row r="62" spans="1:11" ht="15" customHeight="1" x14ac:dyDescent="0.3">
      <c r="A62" s="2" t="s">
        <v>367</v>
      </c>
      <c r="B62" s="4" t="s">
        <v>403</v>
      </c>
      <c r="G62" s="36"/>
      <c r="H62" s="38"/>
      <c r="I62" s="100"/>
      <c r="J62" t="str">
        <f t="shared" si="1"/>
        <v>Response by:</v>
      </c>
    </row>
    <row r="63" spans="1:11" ht="15" customHeight="1" x14ac:dyDescent="0.3">
      <c r="A63" s="2" t="s">
        <v>42</v>
      </c>
      <c r="C63" s="4" t="s">
        <v>403</v>
      </c>
      <c r="G63" s="36"/>
      <c r="H63" s="38" t="s">
        <v>45</v>
      </c>
      <c r="I63" s="100"/>
      <c r="J63" t="str">
        <f t="shared" si="1"/>
        <v>Response by:</v>
      </c>
      <c r="K63" t="s">
        <v>568</v>
      </c>
    </row>
    <row r="64" spans="1:11" ht="15" customHeight="1" x14ac:dyDescent="0.3">
      <c r="A64" s="104" t="s">
        <v>512</v>
      </c>
      <c r="G64"/>
      <c r="H64"/>
      <c r="I64" s="100" t="s">
        <v>543</v>
      </c>
      <c r="J64" t="str">
        <f t="shared" si="1"/>
        <v>No Response to Survey by:</v>
      </c>
    </row>
    <row r="65" spans="1:11" ht="15" customHeight="1" x14ac:dyDescent="0.3">
      <c r="A65" s="2" t="s">
        <v>374</v>
      </c>
      <c r="B65" s="4" t="s">
        <v>403</v>
      </c>
      <c r="G65" s="36"/>
      <c r="H65" s="38"/>
      <c r="I65" s="100"/>
      <c r="J65" t="str">
        <f t="shared" si="1"/>
        <v>Response by:</v>
      </c>
    </row>
    <row r="66" spans="1:11" ht="15" customHeight="1" x14ac:dyDescent="0.3">
      <c r="A66" s="2" t="s">
        <v>378</v>
      </c>
      <c r="C66" s="4" t="s">
        <v>403</v>
      </c>
      <c r="G66" s="36"/>
      <c r="H66" s="38" t="s">
        <v>279</v>
      </c>
      <c r="I66" s="100"/>
      <c r="J66" t="str">
        <f t="shared" si="1"/>
        <v>Response by:</v>
      </c>
      <c r="K66" t="s">
        <v>568</v>
      </c>
    </row>
    <row r="67" spans="1:11" ht="15" customHeight="1" x14ac:dyDescent="0.3">
      <c r="A67" s="2" t="s">
        <v>348</v>
      </c>
      <c r="C67" s="4" t="s">
        <v>403</v>
      </c>
      <c r="D67" s="4" t="s">
        <v>403</v>
      </c>
      <c r="G67" s="36" t="s">
        <v>67</v>
      </c>
      <c r="H67" s="38"/>
      <c r="I67" s="100"/>
      <c r="J67" t="str">
        <f t="shared" si="1"/>
        <v>Response by:</v>
      </c>
      <c r="K67" t="s">
        <v>568</v>
      </c>
    </row>
    <row r="68" spans="1:11" ht="15" customHeight="1" x14ac:dyDescent="0.3">
      <c r="A68" s="2" t="s">
        <v>119</v>
      </c>
      <c r="B68" s="4" t="s">
        <v>403</v>
      </c>
      <c r="G68" s="36"/>
      <c r="H68" s="38"/>
      <c r="I68" s="100"/>
      <c r="J68" t="str">
        <f t="shared" si="1"/>
        <v>Response by:</v>
      </c>
    </row>
    <row r="69" spans="1:11" ht="15" customHeight="1" x14ac:dyDescent="0.3">
      <c r="A69" s="2" t="s">
        <v>93</v>
      </c>
      <c r="C69" s="4" t="s">
        <v>403</v>
      </c>
      <c r="H69" s="36" t="s">
        <v>95</v>
      </c>
      <c r="I69" s="100"/>
      <c r="J69" t="str">
        <f t="shared" si="1"/>
        <v>Response by:</v>
      </c>
      <c r="K69" t="s">
        <v>568</v>
      </c>
    </row>
    <row r="70" spans="1:11" ht="15" customHeight="1" x14ac:dyDescent="0.3">
      <c r="A70" s="8" t="s">
        <v>124</v>
      </c>
      <c r="B70" s="9"/>
      <c r="C70" s="9" t="s">
        <v>403</v>
      </c>
      <c r="D70" s="9"/>
      <c r="E70" s="9"/>
      <c r="F70" s="9"/>
      <c r="G70" s="37"/>
      <c r="H70" s="39"/>
      <c r="I70" s="103"/>
      <c r="J70" t="str">
        <f t="shared" si="1"/>
        <v>Response by:</v>
      </c>
      <c r="K70" t="s">
        <v>568</v>
      </c>
    </row>
    <row r="71" spans="1:11" ht="15" customHeight="1" x14ac:dyDescent="0.3">
      <c r="A71" s="2" t="s">
        <v>116</v>
      </c>
      <c r="C71" s="4" t="s">
        <v>403</v>
      </c>
      <c r="G71" s="36"/>
      <c r="H71" s="38"/>
      <c r="I71" s="100"/>
      <c r="J71" t="str">
        <f t="shared" si="1"/>
        <v>Response by:</v>
      </c>
      <c r="K71" t="s">
        <v>568</v>
      </c>
    </row>
    <row r="72" spans="1:11" ht="15" customHeight="1" x14ac:dyDescent="0.3">
      <c r="A72" s="2" t="s">
        <v>125</v>
      </c>
      <c r="B72" s="4" t="s">
        <v>403</v>
      </c>
      <c r="G72" s="36"/>
      <c r="H72" s="38"/>
      <c r="I72" s="100"/>
      <c r="J72" t="str">
        <f t="shared" si="1"/>
        <v>Response by:</v>
      </c>
    </row>
    <row r="73" spans="1:11" ht="15" customHeight="1" x14ac:dyDescent="0.3">
      <c r="A73" s="2" t="s">
        <v>346</v>
      </c>
      <c r="C73" s="4" t="s">
        <v>403</v>
      </c>
      <c r="G73" s="36"/>
      <c r="H73" s="38"/>
      <c r="I73" s="100"/>
      <c r="J73" t="str">
        <f t="shared" si="1"/>
        <v>Response by:</v>
      </c>
      <c r="K73" t="s">
        <v>568</v>
      </c>
    </row>
    <row r="74" spans="1:11" ht="15" customHeight="1" x14ac:dyDescent="0.3">
      <c r="A74" s="2" t="s">
        <v>376</v>
      </c>
      <c r="C74" s="4" t="s">
        <v>403</v>
      </c>
      <c r="G74" s="36"/>
      <c r="H74" s="38"/>
      <c r="I74" s="100"/>
      <c r="J74" t="str">
        <f t="shared" ref="J74:J137" si="2">IF(I74="N", "No Response to Survey by:", "Response by:")</f>
        <v>Response by:</v>
      </c>
      <c r="K74" t="s">
        <v>568</v>
      </c>
    </row>
    <row r="75" spans="1:11" ht="15" customHeight="1" x14ac:dyDescent="0.3">
      <c r="A75" s="104" t="s">
        <v>513</v>
      </c>
      <c r="G75"/>
      <c r="H75"/>
      <c r="I75" s="100" t="s">
        <v>543</v>
      </c>
      <c r="J75" t="str">
        <f t="shared" si="2"/>
        <v>No Response to Survey by:</v>
      </c>
    </row>
    <row r="76" spans="1:11" ht="15" customHeight="1" x14ac:dyDescent="0.3">
      <c r="A76" s="2" t="s">
        <v>32</v>
      </c>
      <c r="C76" s="4" t="s">
        <v>403</v>
      </c>
      <c r="H76" s="36" t="s">
        <v>35</v>
      </c>
      <c r="I76" s="100"/>
      <c r="J76" t="str">
        <f t="shared" si="2"/>
        <v>Response by:</v>
      </c>
      <c r="K76" t="s">
        <v>568</v>
      </c>
    </row>
    <row r="77" spans="1:11" ht="15" customHeight="1" x14ac:dyDescent="0.3">
      <c r="A77" s="104" t="s">
        <v>514</v>
      </c>
      <c r="G77"/>
      <c r="H77"/>
      <c r="I77" s="100" t="s">
        <v>543</v>
      </c>
      <c r="J77" t="str">
        <f t="shared" si="2"/>
        <v>No Response to Survey by:</v>
      </c>
    </row>
    <row r="78" spans="1:11" s="7" customFormat="1" ht="15" customHeight="1" x14ac:dyDescent="0.3">
      <c r="A78" s="2" t="s">
        <v>340</v>
      </c>
      <c r="B78" s="4" t="s">
        <v>403</v>
      </c>
      <c r="C78" s="4"/>
      <c r="D78" s="4"/>
      <c r="E78" s="4"/>
      <c r="F78" s="4"/>
      <c r="G78" s="36"/>
      <c r="H78" s="38"/>
      <c r="I78" s="100"/>
      <c r="J78" t="str">
        <f t="shared" si="2"/>
        <v>Response by:</v>
      </c>
    </row>
    <row r="79" spans="1:11" ht="15" customHeight="1" x14ac:dyDescent="0.3">
      <c r="A79" s="2" t="s">
        <v>229</v>
      </c>
      <c r="C79" s="4" t="s">
        <v>403</v>
      </c>
      <c r="G79" s="36"/>
      <c r="H79" s="38"/>
      <c r="I79" s="100"/>
      <c r="J79" t="str">
        <f t="shared" si="2"/>
        <v>Response by:</v>
      </c>
      <c r="K79" t="s">
        <v>568</v>
      </c>
    </row>
    <row r="80" spans="1:11" ht="15" customHeight="1" x14ac:dyDescent="0.3">
      <c r="A80" s="2" t="s">
        <v>70</v>
      </c>
      <c r="C80" s="4" t="s">
        <v>403</v>
      </c>
      <c r="E80" s="4" t="s">
        <v>403</v>
      </c>
      <c r="G80" s="36" t="s">
        <v>74</v>
      </c>
      <c r="H80" s="38"/>
      <c r="I80" s="100"/>
      <c r="J80" t="str">
        <f t="shared" si="2"/>
        <v>Response by:</v>
      </c>
      <c r="K80" t="s">
        <v>568</v>
      </c>
    </row>
    <row r="81" spans="1:11" ht="15" customHeight="1" x14ac:dyDescent="0.3">
      <c r="A81" s="2" t="s">
        <v>350</v>
      </c>
      <c r="C81" s="4" t="s">
        <v>403</v>
      </c>
      <c r="G81" s="36"/>
      <c r="H81" s="38" t="s">
        <v>88</v>
      </c>
      <c r="I81" s="100"/>
      <c r="J81" t="str">
        <f t="shared" si="2"/>
        <v>Response by:</v>
      </c>
      <c r="K81" t="s">
        <v>568</v>
      </c>
    </row>
    <row r="82" spans="1:11" ht="15" customHeight="1" x14ac:dyDescent="0.3">
      <c r="A82" s="7" t="s">
        <v>497</v>
      </c>
      <c r="B82" s="9"/>
      <c r="C82" s="9" t="s">
        <v>403</v>
      </c>
      <c r="D82" s="9"/>
      <c r="E82" s="9"/>
      <c r="F82" s="9"/>
      <c r="G82" s="37"/>
      <c r="H82" s="39"/>
      <c r="I82" s="100"/>
      <c r="J82" t="str">
        <f t="shared" si="2"/>
        <v>Response by:</v>
      </c>
      <c r="K82" t="s">
        <v>568</v>
      </c>
    </row>
    <row r="83" spans="1:11" ht="15" customHeight="1" x14ac:dyDescent="0.3">
      <c r="A83" s="2" t="s">
        <v>305</v>
      </c>
      <c r="C83" s="4" t="s">
        <v>403</v>
      </c>
      <c r="G83" s="36"/>
      <c r="H83" s="38"/>
      <c r="I83" s="100"/>
      <c r="J83" t="str">
        <f t="shared" si="2"/>
        <v>Response by:</v>
      </c>
      <c r="K83" t="s">
        <v>568</v>
      </c>
    </row>
    <row r="84" spans="1:11" ht="15" customHeight="1" x14ac:dyDescent="0.3">
      <c r="A84" s="104" t="s">
        <v>515</v>
      </c>
      <c r="G84"/>
      <c r="H84"/>
      <c r="I84" s="100" t="s">
        <v>543</v>
      </c>
      <c r="J84" t="str">
        <f t="shared" si="2"/>
        <v>No Response to Survey by:</v>
      </c>
    </row>
    <row r="85" spans="1:11" ht="15" customHeight="1" x14ac:dyDescent="0.3">
      <c r="A85" s="2" t="s">
        <v>310</v>
      </c>
      <c r="B85" s="4" t="s">
        <v>403</v>
      </c>
      <c r="G85" s="36"/>
      <c r="H85" s="38"/>
      <c r="I85" s="100"/>
      <c r="J85" t="str">
        <f t="shared" si="2"/>
        <v>Response by:</v>
      </c>
    </row>
    <row r="86" spans="1:11" ht="15" customHeight="1" x14ac:dyDescent="0.3">
      <c r="A86" s="2" t="s">
        <v>361</v>
      </c>
      <c r="C86" s="4" t="s">
        <v>403</v>
      </c>
      <c r="G86" s="36"/>
      <c r="H86" s="38" t="s">
        <v>129</v>
      </c>
      <c r="I86" s="100"/>
      <c r="J86" t="str">
        <f t="shared" si="2"/>
        <v>Response by:</v>
      </c>
      <c r="K86" t="s">
        <v>568</v>
      </c>
    </row>
    <row r="87" spans="1:11" ht="15" customHeight="1" x14ac:dyDescent="0.3">
      <c r="A87" s="104" t="s">
        <v>516</v>
      </c>
      <c r="G87"/>
      <c r="H87"/>
      <c r="I87" s="100" t="s">
        <v>543</v>
      </c>
      <c r="J87" t="str">
        <f t="shared" si="2"/>
        <v>No Response to Survey by:</v>
      </c>
    </row>
    <row r="88" spans="1:11" ht="15" customHeight="1" x14ac:dyDescent="0.3">
      <c r="A88" s="2" t="s">
        <v>401</v>
      </c>
      <c r="B88" s="4" t="s">
        <v>403</v>
      </c>
      <c r="G88" s="36"/>
      <c r="H88" s="38"/>
      <c r="I88" s="100"/>
      <c r="J88" t="str">
        <f t="shared" si="2"/>
        <v>Response by:</v>
      </c>
    </row>
    <row r="89" spans="1:11" ht="15" customHeight="1" x14ac:dyDescent="0.3">
      <c r="A89" s="7" t="s">
        <v>498</v>
      </c>
      <c r="B89" s="9"/>
      <c r="C89" s="9" t="s">
        <v>403</v>
      </c>
      <c r="D89" s="9"/>
      <c r="E89" s="9"/>
      <c r="F89" s="9"/>
      <c r="G89" s="37"/>
      <c r="H89" s="39"/>
      <c r="I89" s="100"/>
      <c r="J89" t="str">
        <f t="shared" si="2"/>
        <v>Response by:</v>
      </c>
      <c r="K89" t="s">
        <v>568</v>
      </c>
    </row>
    <row r="90" spans="1:11" s="7" customFormat="1" ht="15" customHeight="1" x14ac:dyDescent="0.3">
      <c r="A90" s="2" t="s">
        <v>77</v>
      </c>
      <c r="B90" s="4" t="s">
        <v>403</v>
      </c>
      <c r="C90" s="4"/>
      <c r="D90" s="4"/>
      <c r="E90" s="4"/>
      <c r="F90" s="4"/>
      <c r="G90" s="36"/>
      <c r="H90" s="38"/>
      <c r="I90" s="100"/>
      <c r="J90" t="str">
        <f t="shared" si="2"/>
        <v>Response by:</v>
      </c>
    </row>
    <row r="91" spans="1:11" ht="15" customHeight="1" x14ac:dyDescent="0.3">
      <c r="A91" s="104" t="s">
        <v>517</v>
      </c>
      <c r="G91"/>
      <c r="H91"/>
      <c r="I91" s="100" t="s">
        <v>543</v>
      </c>
      <c r="J91" t="str">
        <f t="shared" si="2"/>
        <v>No Response to Survey by:</v>
      </c>
    </row>
    <row r="92" spans="1:11" ht="15" customHeight="1" x14ac:dyDescent="0.3">
      <c r="A92" s="2" t="s">
        <v>268</v>
      </c>
      <c r="B92" s="4" t="s">
        <v>403</v>
      </c>
      <c r="G92" s="36"/>
      <c r="H92" s="38"/>
      <c r="I92" s="100"/>
      <c r="J92" t="str">
        <f t="shared" si="2"/>
        <v>Response by:</v>
      </c>
    </row>
    <row r="93" spans="1:11" ht="15" customHeight="1" x14ac:dyDescent="0.3">
      <c r="A93" s="2" t="s">
        <v>127</v>
      </c>
      <c r="B93" s="4" t="s">
        <v>403</v>
      </c>
      <c r="G93" s="36"/>
      <c r="H93" s="38"/>
      <c r="I93" s="100"/>
      <c r="J93" t="str">
        <f t="shared" si="2"/>
        <v>Response by:</v>
      </c>
    </row>
    <row r="94" spans="1:11" ht="15" customHeight="1" x14ac:dyDescent="0.3">
      <c r="A94" s="2" t="s">
        <v>134</v>
      </c>
      <c r="C94" s="4" t="s">
        <v>403</v>
      </c>
      <c r="G94" s="36"/>
      <c r="H94" s="38"/>
      <c r="I94" s="100"/>
      <c r="J94" t="str">
        <f t="shared" si="2"/>
        <v>Response by:</v>
      </c>
      <c r="K94" t="s">
        <v>568</v>
      </c>
    </row>
    <row r="95" spans="1:11" ht="15" customHeight="1" x14ac:dyDescent="0.3">
      <c r="A95" s="2" t="s">
        <v>160</v>
      </c>
      <c r="C95" s="4" t="s">
        <v>403</v>
      </c>
      <c r="G95" s="36"/>
      <c r="H95" s="38"/>
      <c r="I95" s="100"/>
      <c r="J95" t="str">
        <f t="shared" si="2"/>
        <v>Response by:</v>
      </c>
      <c r="K95" t="s">
        <v>568</v>
      </c>
    </row>
    <row r="96" spans="1:11" ht="15" customHeight="1" x14ac:dyDescent="0.3">
      <c r="A96" s="104" t="s">
        <v>518</v>
      </c>
      <c r="G96"/>
      <c r="H96"/>
      <c r="I96" s="100" t="s">
        <v>543</v>
      </c>
      <c r="J96" t="str">
        <f t="shared" si="2"/>
        <v>No Response to Survey by:</v>
      </c>
    </row>
    <row r="97" spans="1:11" ht="15" customHeight="1" x14ac:dyDescent="0.3">
      <c r="A97" s="8" t="s">
        <v>425</v>
      </c>
      <c r="B97" s="9" t="s">
        <v>403</v>
      </c>
      <c r="C97" s="9"/>
      <c r="D97" s="9"/>
      <c r="E97" s="9"/>
      <c r="F97" s="9"/>
      <c r="G97" s="37"/>
      <c r="H97" s="39"/>
      <c r="I97" s="103"/>
      <c r="J97" t="str">
        <f t="shared" si="2"/>
        <v>Response by:</v>
      </c>
    </row>
    <row r="98" spans="1:11" s="7" customFormat="1" ht="15" customHeight="1" x14ac:dyDescent="0.3">
      <c r="A98" s="8" t="s">
        <v>255</v>
      </c>
      <c r="B98" s="4" t="s">
        <v>403</v>
      </c>
      <c r="C98" s="4"/>
      <c r="D98" s="4"/>
      <c r="E98" s="4"/>
      <c r="F98" s="4"/>
      <c r="G98" s="36"/>
      <c r="H98" s="38"/>
      <c r="I98" s="103"/>
      <c r="J98" t="str">
        <f t="shared" si="2"/>
        <v>Response by:</v>
      </c>
    </row>
    <row r="99" spans="1:11" s="100" customFormat="1" ht="15" customHeight="1" x14ac:dyDescent="0.3">
      <c r="A99" s="134" t="s">
        <v>519</v>
      </c>
      <c r="B99" s="118" t="s">
        <v>403</v>
      </c>
      <c r="C99" s="118"/>
      <c r="D99" s="118"/>
      <c r="E99" s="118"/>
      <c r="F99" s="118"/>
      <c r="I99" s="103"/>
      <c r="J99" s="100" t="str">
        <f t="shared" si="2"/>
        <v>Response by:</v>
      </c>
    </row>
    <row r="100" spans="1:11" s="7" customFormat="1" ht="15" customHeight="1" x14ac:dyDescent="0.3">
      <c r="A100" s="108" t="s">
        <v>520</v>
      </c>
      <c r="B100" s="4"/>
      <c r="C100" s="4"/>
      <c r="D100" s="4"/>
      <c r="E100" s="4"/>
      <c r="F100" s="4"/>
      <c r="G100"/>
      <c r="H100"/>
      <c r="I100" s="103" t="s">
        <v>543</v>
      </c>
      <c r="J100" t="str">
        <f t="shared" si="2"/>
        <v>No Response to Survey by:</v>
      </c>
    </row>
    <row r="101" spans="1:11" ht="15" customHeight="1" x14ac:dyDescent="0.3">
      <c r="A101" s="108" t="s">
        <v>521</v>
      </c>
      <c r="G101"/>
      <c r="H101"/>
      <c r="I101" s="103" t="s">
        <v>543</v>
      </c>
      <c r="J101" t="str">
        <f t="shared" si="2"/>
        <v>No Response to Survey by:</v>
      </c>
    </row>
    <row r="102" spans="1:11" ht="15" customHeight="1" x14ac:dyDescent="0.3">
      <c r="A102" s="8" t="s">
        <v>424</v>
      </c>
      <c r="C102" s="4" t="s">
        <v>403</v>
      </c>
      <c r="G102" s="36"/>
      <c r="H102" s="38" t="s">
        <v>28</v>
      </c>
      <c r="I102" s="103"/>
      <c r="J102" t="str">
        <f t="shared" si="2"/>
        <v>Response by:</v>
      </c>
      <c r="K102" t="s">
        <v>568</v>
      </c>
    </row>
    <row r="103" spans="1:11" ht="15" customHeight="1" x14ac:dyDescent="0.3">
      <c r="A103" s="2" t="s">
        <v>388</v>
      </c>
      <c r="B103" s="4" t="s">
        <v>403</v>
      </c>
      <c r="G103" s="36"/>
      <c r="H103" s="38"/>
      <c r="I103" s="100"/>
      <c r="J103" t="str">
        <f t="shared" si="2"/>
        <v>Response by:</v>
      </c>
    </row>
    <row r="104" spans="1:11" s="7" customFormat="1" ht="15" customHeight="1" x14ac:dyDescent="0.3">
      <c r="A104" s="2" t="s">
        <v>358</v>
      </c>
      <c r="B104" s="4"/>
      <c r="C104" s="4" t="s">
        <v>403</v>
      </c>
      <c r="D104" s="4"/>
      <c r="E104" s="4"/>
      <c r="F104" s="4"/>
      <c r="G104" s="36"/>
      <c r="H104" s="38"/>
      <c r="I104" s="100"/>
      <c r="J104" t="str">
        <f t="shared" si="2"/>
        <v>Response by:</v>
      </c>
      <c r="K104" t="s">
        <v>568</v>
      </c>
    </row>
    <row r="105" spans="1:11" ht="15" customHeight="1" x14ac:dyDescent="0.3">
      <c r="A105" s="2" t="s">
        <v>201</v>
      </c>
      <c r="C105" s="4" t="s">
        <v>403</v>
      </c>
      <c r="G105" s="36"/>
      <c r="H105" s="38"/>
      <c r="I105" s="100"/>
      <c r="J105" t="str">
        <f t="shared" si="2"/>
        <v>Response by:</v>
      </c>
      <c r="K105" t="s">
        <v>568</v>
      </c>
    </row>
    <row r="106" spans="1:11" ht="15" customHeight="1" x14ac:dyDescent="0.3">
      <c r="A106" s="104" t="s">
        <v>522</v>
      </c>
      <c r="G106"/>
      <c r="H106"/>
      <c r="I106" s="100" t="s">
        <v>543</v>
      </c>
      <c r="J106" t="str">
        <f t="shared" si="2"/>
        <v>No Response to Survey by:</v>
      </c>
    </row>
    <row r="107" spans="1:11" ht="15" customHeight="1" x14ac:dyDescent="0.3">
      <c r="A107" s="2" t="s">
        <v>394</v>
      </c>
      <c r="C107" s="4" t="s">
        <v>403</v>
      </c>
      <c r="H107" s="36" t="s">
        <v>171</v>
      </c>
      <c r="I107" s="100"/>
      <c r="J107" t="str">
        <f t="shared" si="2"/>
        <v>Response by:</v>
      </c>
      <c r="K107" t="s">
        <v>568</v>
      </c>
    </row>
    <row r="108" spans="1:11" s="100" customFormat="1" ht="15" customHeight="1" x14ac:dyDescent="0.3">
      <c r="A108" s="117" t="s">
        <v>523</v>
      </c>
      <c r="B108" s="118"/>
      <c r="C108" s="118" t="s">
        <v>403</v>
      </c>
      <c r="D108" s="118"/>
      <c r="E108" s="118"/>
      <c r="F108" s="118"/>
      <c r="J108" s="100" t="str">
        <f t="shared" si="2"/>
        <v>Response by:</v>
      </c>
    </row>
    <row r="109" spans="1:11" ht="15" customHeight="1" x14ac:dyDescent="0.3">
      <c r="A109" s="104" t="s">
        <v>524</v>
      </c>
      <c r="G109"/>
      <c r="H109"/>
      <c r="I109" s="100" t="s">
        <v>543</v>
      </c>
      <c r="J109" t="str">
        <f t="shared" si="2"/>
        <v>No Response to Survey by:</v>
      </c>
    </row>
    <row r="110" spans="1:11" ht="15" customHeight="1" x14ac:dyDescent="0.3">
      <c r="A110" s="2" t="s">
        <v>122</v>
      </c>
      <c r="C110" s="4" t="s">
        <v>403</v>
      </c>
      <c r="G110" s="36"/>
      <c r="H110" s="38"/>
      <c r="I110" s="100"/>
      <c r="J110" t="str">
        <f t="shared" si="2"/>
        <v>Response by:</v>
      </c>
      <c r="K110" t="s">
        <v>568</v>
      </c>
    </row>
    <row r="111" spans="1:11" ht="15" customHeight="1" x14ac:dyDescent="0.3">
      <c r="A111" s="104" t="s">
        <v>525</v>
      </c>
      <c r="G111"/>
      <c r="H111"/>
      <c r="I111" s="100" t="s">
        <v>543</v>
      </c>
      <c r="J111" t="str">
        <f t="shared" si="2"/>
        <v>No Response to Survey by:</v>
      </c>
    </row>
    <row r="112" spans="1:11" s="7" customFormat="1" ht="15" customHeight="1" x14ac:dyDescent="0.3">
      <c r="A112" s="2" t="s">
        <v>387</v>
      </c>
      <c r="B112" s="4"/>
      <c r="C112" s="4" t="s">
        <v>403</v>
      </c>
      <c r="D112" s="4"/>
      <c r="E112" s="4"/>
      <c r="F112" s="4"/>
      <c r="G112" s="36"/>
      <c r="H112" s="38"/>
      <c r="I112" s="100"/>
      <c r="J112" t="str">
        <f t="shared" si="2"/>
        <v>Response by:</v>
      </c>
      <c r="K112" t="s">
        <v>568</v>
      </c>
    </row>
    <row r="113" spans="1:11" ht="15" customHeight="1" x14ac:dyDescent="0.3">
      <c r="A113" s="2" t="s">
        <v>397</v>
      </c>
      <c r="C113" s="4" t="s">
        <v>403</v>
      </c>
      <c r="G113" s="36" t="s">
        <v>224</v>
      </c>
      <c r="H113" s="38" t="s">
        <v>225</v>
      </c>
      <c r="I113" s="100"/>
      <c r="J113" t="str">
        <f t="shared" si="2"/>
        <v>Response by:</v>
      </c>
      <c r="K113" t="s">
        <v>568</v>
      </c>
    </row>
    <row r="114" spans="1:11" ht="15" customHeight="1" x14ac:dyDescent="0.3">
      <c r="A114" s="2" t="s">
        <v>390</v>
      </c>
      <c r="C114" s="4" t="s">
        <v>403</v>
      </c>
      <c r="G114" s="36"/>
      <c r="H114" s="38"/>
      <c r="I114" s="100"/>
      <c r="J114" t="str">
        <f t="shared" si="2"/>
        <v>Response by:</v>
      </c>
      <c r="K114" t="s">
        <v>568</v>
      </c>
    </row>
    <row r="115" spans="1:11" ht="15" customHeight="1" x14ac:dyDescent="0.3">
      <c r="A115" s="2" t="s">
        <v>377</v>
      </c>
      <c r="D115" s="4" t="s">
        <v>403</v>
      </c>
      <c r="G115" s="36" t="s">
        <v>266</v>
      </c>
      <c r="H115" s="38"/>
      <c r="I115" s="100"/>
      <c r="J115" t="str">
        <f t="shared" si="2"/>
        <v>Response by:</v>
      </c>
    </row>
    <row r="116" spans="1:11" s="7" customFormat="1" ht="15" customHeight="1" x14ac:dyDescent="0.3">
      <c r="A116" s="8" t="s">
        <v>24</v>
      </c>
      <c r="B116" s="9"/>
      <c r="C116" s="9" t="s">
        <v>403</v>
      </c>
      <c r="D116" s="9"/>
      <c r="E116" s="9"/>
      <c r="F116" s="9"/>
      <c r="G116" s="37"/>
      <c r="H116" s="39"/>
      <c r="I116" s="103"/>
      <c r="J116" t="str">
        <f t="shared" si="2"/>
        <v>Response by:</v>
      </c>
      <c r="K116" t="s">
        <v>568</v>
      </c>
    </row>
    <row r="117" spans="1:11" ht="15" customHeight="1" x14ac:dyDescent="0.3">
      <c r="A117" s="108" t="s">
        <v>526</v>
      </c>
      <c r="G117"/>
      <c r="H117"/>
      <c r="I117" s="103" t="s">
        <v>543</v>
      </c>
      <c r="J117" t="str">
        <f t="shared" si="2"/>
        <v>No Response to Survey by:</v>
      </c>
    </row>
    <row r="118" spans="1:11" ht="15" customHeight="1" x14ac:dyDescent="0.3">
      <c r="A118" s="2" t="s">
        <v>115</v>
      </c>
      <c r="C118" s="4" t="s">
        <v>403</v>
      </c>
      <c r="G118" s="36"/>
      <c r="H118" s="38"/>
      <c r="I118" s="100"/>
      <c r="J118" t="str">
        <f t="shared" si="2"/>
        <v>Response by:</v>
      </c>
      <c r="K118" t="s">
        <v>568</v>
      </c>
    </row>
    <row r="119" spans="1:11" ht="15" customHeight="1" x14ac:dyDescent="0.3">
      <c r="A119" s="2" t="s">
        <v>343</v>
      </c>
      <c r="C119" s="4" t="s">
        <v>403</v>
      </c>
      <c r="G119" s="36"/>
      <c r="H119" s="38"/>
      <c r="I119" s="100"/>
      <c r="J119" t="str">
        <f t="shared" si="2"/>
        <v>Response by:</v>
      </c>
      <c r="K119" t="s">
        <v>568</v>
      </c>
    </row>
    <row r="120" spans="1:11" ht="15" customHeight="1" x14ac:dyDescent="0.3">
      <c r="A120" s="2" t="s">
        <v>375</v>
      </c>
      <c r="C120" s="4" t="s">
        <v>403</v>
      </c>
      <c r="G120" s="36"/>
      <c r="H120" s="38" t="s">
        <v>260</v>
      </c>
      <c r="I120" s="100"/>
      <c r="J120" t="str">
        <f t="shared" si="2"/>
        <v>Response by:</v>
      </c>
      <c r="K120" t="s">
        <v>568</v>
      </c>
    </row>
    <row r="121" spans="1:11" ht="15" customHeight="1" x14ac:dyDescent="0.3">
      <c r="A121" s="2" t="s">
        <v>495</v>
      </c>
      <c r="C121" s="4" t="s">
        <v>403</v>
      </c>
      <c r="G121" s="36"/>
      <c r="H121" s="38"/>
      <c r="I121" s="100"/>
      <c r="J121" t="str">
        <f t="shared" si="2"/>
        <v>Response by:</v>
      </c>
      <c r="K121" t="s">
        <v>568</v>
      </c>
    </row>
    <row r="122" spans="1:11" ht="15" customHeight="1" x14ac:dyDescent="0.3">
      <c r="A122" s="104" t="s">
        <v>527</v>
      </c>
      <c r="G122"/>
      <c r="H122"/>
      <c r="I122" s="100" t="s">
        <v>543</v>
      </c>
      <c r="J122" t="str">
        <f t="shared" si="2"/>
        <v>No Response to Survey by:</v>
      </c>
    </row>
    <row r="123" spans="1:11" ht="15" customHeight="1" x14ac:dyDescent="0.3">
      <c r="A123" s="2" t="s">
        <v>362</v>
      </c>
      <c r="C123" s="4" t="s">
        <v>403</v>
      </c>
      <c r="H123" s="36" t="s">
        <v>132</v>
      </c>
      <c r="I123" s="100"/>
      <c r="J123" t="str">
        <f t="shared" si="2"/>
        <v>Response by:</v>
      </c>
      <c r="K123" t="s">
        <v>568</v>
      </c>
    </row>
    <row r="124" spans="1:11" s="7" customFormat="1" ht="15" customHeight="1" x14ac:dyDescent="0.3">
      <c r="A124" s="2" t="s">
        <v>386</v>
      </c>
      <c r="B124" s="4"/>
      <c r="C124" s="4" t="s">
        <v>403</v>
      </c>
      <c r="D124" s="4"/>
      <c r="E124" s="4"/>
      <c r="F124" s="4"/>
      <c r="H124" s="36" t="s">
        <v>335</v>
      </c>
      <c r="I124" s="100"/>
      <c r="J124" t="str">
        <f t="shared" si="2"/>
        <v>Response by:</v>
      </c>
      <c r="K124" t="s">
        <v>568</v>
      </c>
    </row>
    <row r="125" spans="1:11" ht="15" customHeight="1" x14ac:dyDescent="0.3">
      <c r="A125" s="104" t="s">
        <v>528</v>
      </c>
      <c r="G125"/>
      <c r="H125"/>
      <c r="I125" s="100" t="s">
        <v>543</v>
      </c>
      <c r="J125" t="str">
        <f t="shared" si="2"/>
        <v>No Response to Survey by:</v>
      </c>
    </row>
    <row r="126" spans="1:11" ht="15" customHeight="1" x14ac:dyDescent="0.3">
      <c r="A126" s="2" t="s">
        <v>366</v>
      </c>
      <c r="B126" s="4" t="s">
        <v>403</v>
      </c>
      <c r="G126" s="36"/>
      <c r="H126" s="38"/>
      <c r="I126" s="100"/>
      <c r="J126" t="str">
        <f t="shared" si="2"/>
        <v>Response by:</v>
      </c>
    </row>
    <row r="127" spans="1:11" ht="15" customHeight="1" x14ac:dyDescent="0.3">
      <c r="A127" s="8" t="s">
        <v>102</v>
      </c>
      <c r="B127" s="9"/>
      <c r="C127" s="9" t="s">
        <v>403</v>
      </c>
      <c r="D127" s="9"/>
      <c r="E127" s="9"/>
      <c r="F127" s="9"/>
      <c r="G127" s="37"/>
      <c r="H127" s="39" t="s">
        <v>248</v>
      </c>
      <c r="I127" s="103"/>
      <c r="J127" t="str">
        <f t="shared" si="2"/>
        <v>Response by:</v>
      </c>
      <c r="K127" t="s">
        <v>568</v>
      </c>
    </row>
    <row r="128" spans="1:11" ht="15" customHeight="1" x14ac:dyDescent="0.3">
      <c r="A128" s="108" t="s">
        <v>529</v>
      </c>
      <c r="G128"/>
      <c r="H128"/>
      <c r="I128" s="103" t="s">
        <v>543</v>
      </c>
      <c r="J128" t="str">
        <f t="shared" si="2"/>
        <v>No Response to Survey by:</v>
      </c>
    </row>
    <row r="129" spans="1:11" ht="15" customHeight="1" x14ac:dyDescent="0.3">
      <c r="A129" s="2" t="s">
        <v>382</v>
      </c>
      <c r="C129" s="4" t="s">
        <v>403</v>
      </c>
      <c r="G129" s="36"/>
      <c r="H129" s="38"/>
      <c r="I129" s="100"/>
      <c r="J129" t="str">
        <f t="shared" si="2"/>
        <v>Response by:</v>
      </c>
      <c r="K129" t="s">
        <v>568</v>
      </c>
    </row>
    <row r="130" spans="1:11" ht="15" customHeight="1" x14ac:dyDescent="0.3">
      <c r="A130" s="11" t="s">
        <v>494</v>
      </c>
      <c r="B130" s="9"/>
      <c r="C130" s="9" t="s">
        <v>403</v>
      </c>
      <c r="D130" s="9"/>
      <c r="E130" s="9"/>
      <c r="F130" s="9"/>
      <c r="G130" s="37"/>
      <c r="H130" s="39"/>
      <c r="I130" s="103"/>
      <c r="J130" t="str">
        <f t="shared" si="2"/>
        <v>Response by:</v>
      </c>
      <c r="K130" t="s">
        <v>568</v>
      </c>
    </row>
    <row r="131" spans="1:11" ht="15" customHeight="1" x14ac:dyDescent="0.3">
      <c r="A131" s="109" t="s">
        <v>530</v>
      </c>
      <c r="G131"/>
      <c r="H131"/>
      <c r="I131" s="103" t="s">
        <v>543</v>
      </c>
      <c r="J131" t="str">
        <f t="shared" si="2"/>
        <v>No Response to Survey by:</v>
      </c>
    </row>
    <row r="132" spans="1:11" ht="15" customHeight="1" x14ac:dyDescent="0.3">
      <c r="A132" s="2" t="s">
        <v>357</v>
      </c>
      <c r="C132" s="4" t="s">
        <v>403</v>
      </c>
      <c r="G132" s="36"/>
      <c r="H132" s="38"/>
      <c r="I132" s="100"/>
      <c r="J132" t="str">
        <f t="shared" si="2"/>
        <v>Response by:</v>
      </c>
      <c r="K132" t="s">
        <v>568</v>
      </c>
    </row>
    <row r="133" spans="1:11" ht="15" customHeight="1" x14ac:dyDescent="0.3">
      <c r="A133" s="2" t="s">
        <v>216</v>
      </c>
      <c r="B133" s="4" t="s">
        <v>403</v>
      </c>
      <c r="G133" s="36"/>
      <c r="H133" s="38"/>
      <c r="I133" s="100"/>
      <c r="J133" t="str">
        <f t="shared" si="2"/>
        <v>Response by:</v>
      </c>
    </row>
    <row r="134" spans="1:11" ht="15" customHeight="1" x14ac:dyDescent="0.3">
      <c r="A134" s="2" t="s">
        <v>389</v>
      </c>
      <c r="C134" s="4" t="s">
        <v>403</v>
      </c>
      <c r="G134" s="36"/>
      <c r="H134" s="38"/>
      <c r="I134" s="100"/>
      <c r="J134" t="str">
        <f t="shared" si="2"/>
        <v>Response by:</v>
      </c>
      <c r="K134" t="s">
        <v>568</v>
      </c>
    </row>
    <row r="135" spans="1:11" x14ac:dyDescent="0.3">
      <c r="A135" s="8" t="s">
        <v>143</v>
      </c>
      <c r="B135" s="9" t="s">
        <v>403</v>
      </c>
      <c r="C135" s="9"/>
      <c r="D135" s="9"/>
      <c r="E135" s="9"/>
      <c r="F135" s="9"/>
      <c r="G135" s="37"/>
      <c r="H135" s="39" t="s">
        <v>242</v>
      </c>
      <c r="I135" s="103"/>
      <c r="J135" t="str">
        <f t="shared" si="2"/>
        <v>Response by:</v>
      </c>
    </row>
    <row r="136" spans="1:11" x14ac:dyDescent="0.3">
      <c r="A136" s="2" t="s">
        <v>4</v>
      </c>
      <c r="C136" s="4" t="s">
        <v>403</v>
      </c>
      <c r="G136" s="36"/>
      <c r="H136" s="38"/>
      <c r="I136" s="100"/>
      <c r="J136" t="str">
        <f t="shared" si="2"/>
        <v>Response by:</v>
      </c>
      <c r="K136" t="s">
        <v>568</v>
      </c>
    </row>
    <row r="137" spans="1:11" x14ac:dyDescent="0.3">
      <c r="A137" s="2" t="s">
        <v>11</v>
      </c>
      <c r="B137" s="4" t="s">
        <v>403</v>
      </c>
      <c r="G137" s="36"/>
      <c r="H137" s="38"/>
      <c r="I137" s="100"/>
      <c r="J137" t="str">
        <f t="shared" si="2"/>
        <v>Response by:</v>
      </c>
    </row>
    <row r="138" spans="1:11" x14ac:dyDescent="0.3">
      <c r="A138" s="2" t="s">
        <v>399</v>
      </c>
      <c r="B138" s="4" t="s">
        <v>403</v>
      </c>
      <c r="G138" s="36"/>
      <c r="H138" s="38" t="s">
        <v>253</v>
      </c>
      <c r="I138" s="100"/>
      <c r="J138" t="str">
        <f t="shared" ref="J138:J177" si="3">IF(I138="N", "No Response to Survey by:", "Response by:")</f>
        <v>Response by:</v>
      </c>
    </row>
    <row r="139" spans="1:11" s="100" customFormat="1" x14ac:dyDescent="0.3">
      <c r="A139" s="117" t="s">
        <v>531</v>
      </c>
      <c r="B139" s="118"/>
      <c r="C139" s="118" t="s">
        <v>403</v>
      </c>
      <c r="D139" s="118"/>
      <c r="E139" s="118"/>
      <c r="F139" s="118"/>
      <c r="J139" s="100" t="str">
        <f t="shared" si="3"/>
        <v>Response by:</v>
      </c>
    </row>
    <row r="140" spans="1:11" x14ac:dyDescent="0.3">
      <c r="A140" s="2" t="s">
        <v>173</v>
      </c>
      <c r="C140" s="4" t="s">
        <v>403</v>
      </c>
      <c r="G140" s="36"/>
      <c r="H140" s="38"/>
      <c r="I140" s="100"/>
      <c r="J140" t="str">
        <f t="shared" si="3"/>
        <v>Response by:</v>
      </c>
      <c r="K140" t="s">
        <v>568</v>
      </c>
    </row>
    <row r="141" spans="1:11" x14ac:dyDescent="0.3">
      <c r="A141" s="2" t="s">
        <v>156</v>
      </c>
      <c r="C141" s="4" t="s">
        <v>403</v>
      </c>
      <c r="H141" s="36" t="s">
        <v>51</v>
      </c>
      <c r="I141" s="100"/>
      <c r="J141" t="str">
        <f t="shared" si="3"/>
        <v>Response by:</v>
      </c>
      <c r="K141" t="s">
        <v>568</v>
      </c>
    </row>
    <row r="142" spans="1:11" x14ac:dyDescent="0.3">
      <c r="A142" s="2" t="s">
        <v>402</v>
      </c>
      <c r="C142" s="4" t="s">
        <v>403</v>
      </c>
      <c r="G142" s="36"/>
      <c r="H142" s="38" t="s">
        <v>338</v>
      </c>
      <c r="I142" s="100"/>
      <c r="J142" t="str">
        <f t="shared" si="3"/>
        <v>Response by:</v>
      </c>
      <c r="K142" t="s">
        <v>568</v>
      </c>
    </row>
    <row r="143" spans="1:11" x14ac:dyDescent="0.3">
      <c r="A143" s="2" t="s">
        <v>393</v>
      </c>
      <c r="B143" s="4" t="s">
        <v>403</v>
      </c>
      <c r="G143" s="36"/>
      <c r="H143" s="38" t="s">
        <v>50</v>
      </c>
      <c r="I143" s="100"/>
      <c r="J143" t="str">
        <f t="shared" si="3"/>
        <v>Response by:</v>
      </c>
    </row>
    <row r="144" spans="1:11" x14ac:dyDescent="0.3">
      <c r="A144" s="8" t="s">
        <v>238</v>
      </c>
      <c r="B144" s="9"/>
      <c r="C144" s="9" t="s">
        <v>403</v>
      </c>
      <c r="D144" s="9"/>
      <c r="E144" s="9"/>
      <c r="F144" s="9"/>
      <c r="G144" s="37"/>
      <c r="H144" s="39"/>
      <c r="I144" s="103"/>
      <c r="J144" t="str">
        <f t="shared" si="3"/>
        <v>Response by:</v>
      </c>
      <c r="K144" t="s">
        <v>568</v>
      </c>
    </row>
    <row r="145" spans="1:11" x14ac:dyDescent="0.3">
      <c r="A145" s="108" t="s">
        <v>532</v>
      </c>
      <c r="G145"/>
      <c r="H145"/>
      <c r="I145" s="103" t="s">
        <v>543</v>
      </c>
      <c r="J145" t="str">
        <f t="shared" si="3"/>
        <v>No Response to Survey by:</v>
      </c>
    </row>
    <row r="146" spans="1:11" x14ac:dyDescent="0.3">
      <c r="A146" s="2" t="s">
        <v>496</v>
      </c>
      <c r="B146" s="4" t="s">
        <v>403</v>
      </c>
      <c r="G146" s="36"/>
      <c r="H146" s="38"/>
      <c r="I146" s="100"/>
      <c r="J146" t="str">
        <f t="shared" si="3"/>
        <v>Response by:</v>
      </c>
    </row>
    <row r="147" spans="1:11" x14ac:dyDescent="0.3">
      <c r="A147" s="2" t="s">
        <v>384</v>
      </c>
      <c r="C147" s="4" t="s">
        <v>403</v>
      </c>
      <c r="G147" s="36"/>
      <c r="H147" s="38"/>
      <c r="I147" s="100"/>
      <c r="J147" t="str">
        <f t="shared" si="3"/>
        <v>Response by:</v>
      </c>
    </row>
    <row r="148" spans="1:11" s="100" customFormat="1" x14ac:dyDescent="0.3">
      <c r="A148" s="117" t="s">
        <v>533</v>
      </c>
      <c r="B148" s="118"/>
      <c r="C148" s="118" t="s">
        <v>403</v>
      </c>
      <c r="D148" s="118"/>
      <c r="E148" s="118"/>
      <c r="F148" s="118"/>
      <c r="J148" s="100" t="str">
        <f t="shared" si="3"/>
        <v>Response by:</v>
      </c>
    </row>
    <row r="149" spans="1:11" x14ac:dyDescent="0.3">
      <c r="A149" s="2" t="s">
        <v>342</v>
      </c>
      <c r="C149" s="4" t="s">
        <v>403</v>
      </c>
      <c r="G149" s="36"/>
      <c r="H149" s="38"/>
      <c r="I149" s="100"/>
      <c r="J149" t="str">
        <f t="shared" si="3"/>
        <v>Response by:</v>
      </c>
      <c r="K149" t="s">
        <v>568</v>
      </c>
    </row>
    <row r="150" spans="1:11" x14ac:dyDescent="0.3">
      <c r="A150" s="8" t="s">
        <v>355</v>
      </c>
      <c r="B150" s="9"/>
      <c r="C150" s="9" t="s">
        <v>403</v>
      </c>
      <c r="D150" s="9"/>
      <c r="E150" s="9"/>
      <c r="F150" s="9"/>
      <c r="G150" s="37"/>
      <c r="H150" s="39"/>
      <c r="I150" s="103"/>
      <c r="J150" t="str">
        <f t="shared" si="3"/>
        <v>Response by:</v>
      </c>
      <c r="K150" t="s">
        <v>568</v>
      </c>
    </row>
    <row r="151" spans="1:11" x14ac:dyDescent="0.3">
      <c r="A151" s="2" t="s">
        <v>140</v>
      </c>
      <c r="C151" s="4" t="s">
        <v>403</v>
      </c>
      <c r="H151" s="36" t="s">
        <v>45</v>
      </c>
      <c r="I151" s="100"/>
      <c r="J151" t="str">
        <f t="shared" si="3"/>
        <v>Response by:</v>
      </c>
      <c r="K151" t="s">
        <v>568</v>
      </c>
    </row>
    <row r="152" spans="1:11" x14ac:dyDescent="0.3">
      <c r="A152" s="2" t="s">
        <v>363</v>
      </c>
      <c r="B152" s="4" t="s">
        <v>403</v>
      </c>
      <c r="G152" s="36"/>
      <c r="H152" s="38"/>
      <c r="I152" s="100"/>
      <c r="J152" t="str">
        <f t="shared" si="3"/>
        <v>Response by:</v>
      </c>
    </row>
    <row r="153" spans="1:11" x14ac:dyDescent="0.3">
      <c r="A153" s="2" t="s">
        <v>359</v>
      </c>
      <c r="C153" s="4" t="s">
        <v>403</v>
      </c>
      <c r="G153" s="36"/>
      <c r="H153" s="38"/>
      <c r="I153" s="100"/>
      <c r="J153" t="str">
        <f t="shared" si="3"/>
        <v>Response by:</v>
      </c>
      <c r="K153" t="s">
        <v>568</v>
      </c>
    </row>
    <row r="154" spans="1:11" x14ac:dyDescent="0.3">
      <c r="A154" s="2" t="s">
        <v>347</v>
      </c>
      <c r="C154" s="4" t="s">
        <v>403</v>
      </c>
      <c r="G154" s="36" t="s">
        <v>60</v>
      </c>
      <c r="H154" s="38" t="s">
        <v>61</v>
      </c>
      <c r="I154" s="100"/>
      <c r="J154" t="str">
        <f t="shared" si="3"/>
        <v>Response by:</v>
      </c>
      <c r="K154" t="s">
        <v>568</v>
      </c>
    </row>
    <row r="155" spans="1:11" x14ac:dyDescent="0.3">
      <c r="A155" s="104" t="s">
        <v>534</v>
      </c>
      <c r="G155"/>
      <c r="H155"/>
      <c r="I155" s="100" t="s">
        <v>543</v>
      </c>
      <c r="J155" t="str">
        <f t="shared" si="3"/>
        <v>No Response to Survey by:</v>
      </c>
    </row>
    <row r="156" spans="1:11" x14ac:dyDescent="0.3">
      <c r="A156" s="104" t="s">
        <v>535</v>
      </c>
      <c r="G156"/>
      <c r="H156"/>
      <c r="I156" s="100" t="s">
        <v>543</v>
      </c>
      <c r="J156" t="str">
        <f t="shared" si="3"/>
        <v>No Response to Survey by:</v>
      </c>
    </row>
    <row r="157" spans="1:11" s="100" customFormat="1" x14ac:dyDescent="0.3">
      <c r="A157" s="117" t="s">
        <v>536</v>
      </c>
      <c r="B157" s="118"/>
      <c r="C157" s="118" t="s">
        <v>403</v>
      </c>
      <c r="D157" s="118"/>
      <c r="E157" s="118"/>
      <c r="F157" s="118"/>
      <c r="J157" s="100" t="str">
        <f t="shared" si="3"/>
        <v>Response by:</v>
      </c>
    </row>
    <row r="158" spans="1:11" x14ac:dyDescent="0.3">
      <c r="A158" s="2" t="s">
        <v>353</v>
      </c>
      <c r="D158" s="4" t="s">
        <v>403</v>
      </c>
      <c r="G158" s="36" t="s">
        <v>100</v>
      </c>
      <c r="H158" s="38"/>
      <c r="I158" s="100"/>
      <c r="J158" t="str">
        <f t="shared" si="3"/>
        <v>Response by:</v>
      </c>
    </row>
    <row r="159" spans="1:11" x14ac:dyDescent="0.3">
      <c r="A159" s="2" t="s">
        <v>395</v>
      </c>
      <c r="B159" s="4" t="s">
        <v>403</v>
      </c>
      <c r="G159" s="36"/>
      <c r="H159" s="38"/>
      <c r="I159" s="100"/>
      <c r="J159" t="str">
        <f t="shared" si="3"/>
        <v>Response by:</v>
      </c>
    </row>
    <row r="160" spans="1:11" x14ac:dyDescent="0.3">
      <c r="A160" s="104" t="s">
        <v>537</v>
      </c>
      <c r="G160"/>
      <c r="H160"/>
      <c r="I160" s="100" t="s">
        <v>543</v>
      </c>
      <c r="J160" t="str">
        <f t="shared" si="3"/>
        <v>No Response to Survey by:</v>
      </c>
    </row>
    <row r="161" spans="1:11" x14ac:dyDescent="0.3">
      <c r="A161" s="104" t="s">
        <v>538</v>
      </c>
      <c r="G161"/>
      <c r="H161"/>
      <c r="I161" s="100" t="s">
        <v>543</v>
      </c>
      <c r="J161" t="str">
        <f t="shared" si="3"/>
        <v>No Response to Survey by:</v>
      </c>
    </row>
    <row r="162" spans="1:11" x14ac:dyDescent="0.3">
      <c r="A162" s="2" t="s">
        <v>392</v>
      </c>
      <c r="C162" s="4" t="s">
        <v>403</v>
      </c>
      <c r="G162" s="36"/>
      <c r="H162" s="38"/>
      <c r="I162" s="100"/>
      <c r="J162" t="str">
        <f t="shared" si="3"/>
        <v>Response by:</v>
      </c>
      <c r="K162" t="s">
        <v>568</v>
      </c>
    </row>
    <row r="163" spans="1:11" s="100" customFormat="1" x14ac:dyDescent="0.3">
      <c r="A163" s="117" t="s">
        <v>539</v>
      </c>
      <c r="B163" s="118" t="s">
        <v>403</v>
      </c>
      <c r="C163" s="118"/>
      <c r="D163" s="118"/>
      <c r="E163" s="118"/>
      <c r="F163" s="118"/>
      <c r="J163" s="100" t="str">
        <f t="shared" si="3"/>
        <v>Response by:</v>
      </c>
    </row>
    <row r="164" spans="1:11" s="100" customFormat="1" x14ac:dyDescent="0.3">
      <c r="A164" s="117" t="s">
        <v>540</v>
      </c>
      <c r="B164" s="118" t="s">
        <v>403</v>
      </c>
      <c r="C164" s="118"/>
      <c r="D164" s="118" t="s">
        <v>403</v>
      </c>
      <c r="E164" s="118"/>
      <c r="F164" s="118"/>
      <c r="G164" s="100" t="s">
        <v>586</v>
      </c>
      <c r="J164" s="100" t="str">
        <f t="shared" si="3"/>
        <v>Response by:</v>
      </c>
    </row>
    <row r="165" spans="1:11" x14ac:dyDescent="0.3">
      <c r="A165" s="8" t="s">
        <v>107</v>
      </c>
      <c r="B165" s="9"/>
      <c r="C165" s="9" t="s">
        <v>403</v>
      </c>
      <c r="D165" s="9"/>
      <c r="E165" s="9"/>
      <c r="F165" s="9"/>
      <c r="G165" s="37"/>
      <c r="H165" s="39" t="s">
        <v>254</v>
      </c>
      <c r="I165" s="103"/>
      <c r="J165" t="str">
        <f t="shared" si="3"/>
        <v>Response by:</v>
      </c>
      <c r="K165" t="s">
        <v>568</v>
      </c>
    </row>
    <row r="166" spans="1:11" x14ac:dyDescent="0.3">
      <c r="A166" s="2" t="s">
        <v>379</v>
      </c>
      <c r="C166" s="4" t="s">
        <v>403</v>
      </c>
      <c r="G166" s="36"/>
      <c r="H166" s="38" t="s">
        <v>281</v>
      </c>
      <c r="I166" s="100"/>
      <c r="J166" t="str">
        <f t="shared" si="3"/>
        <v>Response by:</v>
      </c>
      <c r="K166" t="s">
        <v>568</v>
      </c>
    </row>
    <row r="167" spans="1:11" x14ac:dyDescent="0.3">
      <c r="A167" s="2" t="s">
        <v>381</v>
      </c>
      <c r="C167" s="4" t="s">
        <v>403</v>
      </c>
      <c r="G167" s="36"/>
      <c r="H167" s="38" t="s">
        <v>300</v>
      </c>
      <c r="I167" s="100"/>
      <c r="J167" t="str">
        <f t="shared" si="3"/>
        <v>Response by:</v>
      </c>
      <c r="K167" t="s">
        <v>568</v>
      </c>
    </row>
    <row r="168" spans="1:11" x14ac:dyDescent="0.3">
      <c r="A168" s="104" t="s">
        <v>541</v>
      </c>
      <c r="G168"/>
      <c r="H168"/>
      <c r="I168" s="100" t="s">
        <v>543</v>
      </c>
      <c r="J168" t="str">
        <f t="shared" si="3"/>
        <v>No Response to Survey by:</v>
      </c>
    </row>
    <row r="169" spans="1:11" x14ac:dyDescent="0.3">
      <c r="A169" s="2" t="s">
        <v>360</v>
      </c>
      <c r="B169" s="4" t="s">
        <v>403</v>
      </c>
      <c r="G169" s="36"/>
      <c r="H169" s="38"/>
      <c r="I169" s="100"/>
      <c r="J169" t="str">
        <f t="shared" si="3"/>
        <v>Response by:</v>
      </c>
    </row>
    <row r="170" spans="1:11" x14ac:dyDescent="0.3">
      <c r="A170" s="2" t="s">
        <v>365</v>
      </c>
      <c r="C170" s="4" t="s">
        <v>403</v>
      </c>
      <c r="G170" s="36"/>
      <c r="H170" s="38"/>
      <c r="I170" s="100"/>
      <c r="J170" t="str">
        <f t="shared" si="3"/>
        <v>Response by:</v>
      </c>
      <c r="K170" t="s">
        <v>568</v>
      </c>
    </row>
    <row r="171" spans="1:11" x14ac:dyDescent="0.3">
      <c r="A171" s="104" t="s">
        <v>542</v>
      </c>
      <c r="G171"/>
      <c r="H171"/>
      <c r="I171" s="100" t="s">
        <v>543</v>
      </c>
      <c r="J171" t="str">
        <f t="shared" si="3"/>
        <v>No Response to Survey by:</v>
      </c>
    </row>
    <row r="172" spans="1:11" x14ac:dyDescent="0.3">
      <c r="A172" s="2" t="s">
        <v>370</v>
      </c>
      <c r="B172" s="4" t="s">
        <v>403</v>
      </c>
      <c r="G172" s="36"/>
      <c r="H172" s="38"/>
      <c r="I172" s="100"/>
      <c r="J172" t="str">
        <f t="shared" si="3"/>
        <v>Response by:</v>
      </c>
    </row>
    <row r="173" spans="1:11" x14ac:dyDescent="0.3">
      <c r="A173" s="2" t="s">
        <v>284</v>
      </c>
      <c r="C173" s="4" t="s">
        <v>403</v>
      </c>
      <c r="G173" s="36"/>
      <c r="H173" s="38" t="s">
        <v>287</v>
      </c>
      <c r="I173" s="100"/>
      <c r="J173" t="str">
        <f t="shared" si="3"/>
        <v>Response by:</v>
      </c>
      <c r="K173" t="s">
        <v>568</v>
      </c>
    </row>
    <row r="174" spans="1:11" x14ac:dyDescent="0.3">
      <c r="A174" s="2" t="s">
        <v>155</v>
      </c>
      <c r="C174" s="4" t="s">
        <v>403</v>
      </c>
      <c r="G174" s="36"/>
      <c r="H174" s="38"/>
      <c r="I174" s="100"/>
      <c r="J174" t="str">
        <f t="shared" si="3"/>
        <v>Response by:</v>
      </c>
      <c r="K174" t="s">
        <v>568</v>
      </c>
    </row>
    <row r="175" spans="1:11" x14ac:dyDescent="0.3">
      <c r="A175" s="2" t="s">
        <v>164</v>
      </c>
      <c r="C175" s="4" t="s">
        <v>403</v>
      </c>
      <c r="G175" s="36"/>
      <c r="H175" s="38"/>
      <c r="I175" s="100"/>
      <c r="J175" t="str">
        <f t="shared" si="3"/>
        <v>Response by:</v>
      </c>
      <c r="K175" t="s">
        <v>568</v>
      </c>
    </row>
    <row r="176" spans="1:11" x14ac:dyDescent="0.3">
      <c r="A176" s="2" t="s">
        <v>181</v>
      </c>
      <c r="C176" s="4" t="s">
        <v>403</v>
      </c>
      <c r="G176" s="36"/>
      <c r="H176" s="38"/>
      <c r="I176" s="100"/>
      <c r="J176" t="str">
        <f t="shared" si="3"/>
        <v>Response by:</v>
      </c>
      <c r="K176" t="s">
        <v>568</v>
      </c>
    </row>
    <row r="177" spans="1:11" x14ac:dyDescent="0.3">
      <c r="A177" s="2" t="s">
        <v>356</v>
      </c>
      <c r="C177" s="4" t="s">
        <v>403</v>
      </c>
      <c r="H177" s="36" t="s">
        <v>106</v>
      </c>
      <c r="I177" s="100"/>
      <c r="J177" t="str">
        <f t="shared" si="3"/>
        <v>Response by:</v>
      </c>
      <c r="K177" t="s">
        <v>568</v>
      </c>
    </row>
  </sheetData>
  <sortState ref="A73:I82">
    <sortCondition ref="A82"/>
  </sortState>
  <mergeCells count="1">
    <mergeCell ref="C3:D3"/>
  </mergeCells>
  <conditionalFormatting sqref="A8">
    <cfRule type="duplicateValues" dxfId="7" priority="2"/>
  </conditionalFormatting>
  <conditionalFormatting sqref="A9:A177">
    <cfRule type="duplicateValues" dxfId="6" priority="1"/>
  </conditionalFormatting>
  <dataValidations count="1">
    <dataValidation type="list" allowBlank="1" showInputMessage="1" showErrorMessage="1" sqref="B6">
      <formula1>$A$9:$A$177</formula1>
    </dataValidation>
  </dataValidations>
  <printOptions gridLines="1"/>
  <pageMargins left="0.7" right="0.7"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zoomScale="90" zoomScaleNormal="90" workbookViewId="0">
      <pane xSplit="1" ySplit="9" topLeftCell="B10" activePane="bottomRight" state="frozen"/>
      <selection pane="topRight" activeCell="B1" sqref="B1"/>
      <selection pane="bottomLeft" activeCell="A10" sqref="A10"/>
      <selection pane="bottomRight" activeCell="B6" sqref="B6"/>
    </sheetView>
  </sheetViews>
  <sheetFormatPr defaultRowHeight="14.4" x14ac:dyDescent="0.3"/>
  <cols>
    <col min="1" max="1" width="16.109375" style="2" bestFit="1" customWidth="1"/>
    <col min="2" max="3" width="16" style="4" customWidth="1"/>
    <col min="4" max="6" width="16.109375" style="4" customWidth="1"/>
    <col min="7" max="7" width="101.33203125" style="1" customWidth="1"/>
    <col min="8" max="8" width="16.109375" style="6" hidden="1" customWidth="1"/>
    <col min="9" max="9" width="23" hidden="1" customWidth="1"/>
  </cols>
  <sheetData>
    <row r="1" spans="1:10" x14ac:dyDescent="0.3">
      <c r="A1" s="31" t="s">
        <v>437</v>
      </c>
      <c r="B1" s="20"/>
      <c r="C1" s="20"/>
      <c r="E1" s="20"/>
      <c r="F1" s="20"/>
      <c r="G1" s="14"/>
    </row>
    <row r="2" spans="1:10" ht="29.4" customHeight="1" x14ac:dyDescent="0.3">
      <c r="A2" s="31"/>
      <c r="B2" s="20"/>
      <c r="C2" s="20"/>
      <c r="D2" s="20"/>
      <c r="E2" s="112" t="str">
        <f>VLOOKUP($B$6, $A$10:$I$178, 9, FALSE)</f>
        <v>Response by:</v>
      </c>
      <c r="F2" s="110" t="str">
        <f>$B$6</f>
        <v>Hartford</v>
      </c>
      <c r="G2" s="14"/>
    </row>
    <row r="3" spans="1:10" ht="28.8" x14ac:dyDescent="0.3">
      <c r="A3" s="12" t="s">
        <v>432</v>
      </c>
      <c r="B3" s="13"/>
      <c r="C3" s="20"/>
      <c r="D3" s="129"/>
      <c r="E3" s="86" t="s">
        <v>439</v>
      </c>
      <c r="F3" s="22">
        <f>VLOOKUP($B$6, $A$10:$I$178, 2, FALSE)</f>
        <v>0</v>
      </c>
      <c r="G3" s="88" t="s">
        <v>442</v>
      </c>
    </row>
    <row r="4" spans="1:10" ht="46.2" customHeight="1" x14ac:dyDescent="0.3">
      <c r="A4" s="150" t="s">
        <v>438</v>
      </c>
      <c r="B4" s="151"/>
      <c r="C4" s="151"/>
      <c r="D4" s="20"/>
      <c r="E4" s="86" t="s">
        <v>440</v>
      </c>
      <c r="F4" s="22">
        <f>VLOOKUP($B$6, $A$10:$I$178, 3, FALSE)</f>
        <v>0</v>
      </c>
      <c r="G4" s="140">
        <f>VLOOKUP($B$6, $A$10:$I$178, 7, FALSE)</f>
        <v>0</v>
      </c>
    </row>
    <row r="5" spans="1:10" x14ac:dyDescent="0.3">
      <c r="A5" s="21"/>
      <c r="B5" s="20"/>
      <c r="C5" s="20"/>
      <c r="D5" s="20"/>
      <c r="E5" s="86" t="s">
        <v>416</v>
      </c>
      <c r="F5" s="22">
        <f>VLOOKUP($B$6, $A$10:$I$178, 4, FALSE)</f>
        <v>0</v>
      </c>
      <c r="G5" s="17"/>
    </row>
    <row r="6" spans="1:10" ht="43.2" x14ac:dyDescent="0.3">
      <c r="A6" s="23" t="s">
        <v>499</v>
      </c>
      <c r="B6" s="26" t="s">
        <v>125</v>
      </c>
      <c r="C6" s="9"/>
      <c r="D6" s="20"/>
      <c r="E6" s="86" t="s">
        <v>415</v>
      </c>
      <c r="F6" s="22" t="str">
        <f>VLOOKUP($B$6, $A$10:$I$178, 5, FALSE)</f>
        <v>X</v>
      </c>
      <c r="G6" s="14"/>
    </row>
    <row r="7" spans="1:10" x14ac:dyDescent="0.3">
      <c r="A7" s="21"/>
      <c r="B7" s="20"/>
      <c r="C7" s="20"/>
      <c r="D7" s="20"/>
      <c r="E7" s="86" t="s">
        <v>441</v>
      </c>
      <c r="F7" s="22">
        <f>VLOOKUP($B$6, $A$10:$I$178, 6, FALSE)</f>
        <v>0</v>
      </c>
      <c r="G7" s="14"/>
    </row>
    <row r="8" spans="1:10" x14ac:dyDescent="0.3">
      <c r="A8" s="21"/>
      <c r="B8" s="20" t="s">
        <v>449</v>
      </c>
      <c r="C8" s="20" t="s">
        <v>450</v>
      </c>
      <c r="D8" s="20" t="s">
        <v>451</v>
      </c>
      <c r="E8" s="20" t="s">
        <v>452</v>
      </c>
      <c r="F8" s="20" t="s">
        <v>453</v>
      </c>
      <c r="G8" s="14"/>
    </row>
    <row r="9" spans="1:10" s="24" customFormat="1" ht="42" customHeight="1" x14ac:dyDescent="0.3">
      <c r="A9" s="18" t="s">
        <v>546</v>
      </c>
      <c r="B9" s="33" t="s">
        <v>417</v>
      </c>
      <c r="C9" s="33" t="s">
        <v>418</v>
      </c>
      <c r="D9" s="33" t="s">
        <v>416</v>
      </c>
      <c r="E9" s="33" t="s">
        <v>415</v>
      </c>
      <c r="F9" s="33" t="s">
        <v>443</v>
      </c>
      <c r="G9" s="18" t="s">
        <v>444</v>
      </c>
      <c r="H9" s="106" t="s">
        <v>544</v>
      </c>
      <c r="I9" s="107" t="s">
        <v>545</v>
      </c>
    </row>
    <row r="10" spans="1:10" ht="15" customHeight="1" x14ac:dyDescent="0.3">
      <c r="A10" s="2" t="s">
        <v>295</v>
      </c>
      <c r="G10" s="38"/>
      <c r="H10" s="100"/>
      <c r="I10" t="str">
        <f>IF(H10="N", "No Response to Survey by:", "Response by:")</f>
        <v>Response by:</v>
      </c>
    </row>
    <row r="11" spans="1:10" s="103" customFormat="1" ht="15" customHeight="1" x14ac:dyDescent="0.3">
      <c r="A11" s="117" t="s">
        <v>500</v>
      </c>
      <c r="B11" s="118"/>
      <c r="C11" s="118"/>
      <c r="D11" s="118"/>
      <c r="E11" s="118"/>
      <c r="F11" s="118"/>
      <c r="G11" s="100"/>
      <c r="H11" s="100"/>
      <c r="I11" s="100" t="str">
        <f t="shared" ref="I11:I74" si="0">IF(H11="N", "No Response to Survey by:", "Response by:")</f>
        <v>Response by:</v>
      </c>
      <c r="J11" s="100"/>
    </row>
    <row r="12" spans="1:10" s="7" customFormat="1" ht="15" customHeight="1" x14ac:dyDescent="0.3">
      <c r="A12" s="2" t="s">
        <v>186</v>
      </c>
      <c r="B12" s="4"/>
      <c r="C12" s="4"/>
      <c r="D12" s="4"/>
      <c r="E12" s="4"/>
      <c r="F12" s="4"/>
      <c r="G12" s="38"/>
      <c r="H12" s="103"/>
      <c r="I12" t="str">
        <f t="shared" si="0"/>
        <v>Response by:</v>
      </c>
    </row>
    <row r="13" spans="1:10" s="7" customFormat="1" ht="15" customHeight="1" x14ac:dyDescent="0.3">
      <c r="A13" s="2" t="s">
        <v>320</v>
      </c>
      <c r="B13" s="4"/>
      <c r="C13" s="4"/>
      <c r="D13" s="4"/>
      <c r="E13" s="4"/>
      <c r="F13" s="4"/>
      <c r="G13" s="38"/>
      <c r="H13" s="103"/>
      <c r="I13" t="str">
        <f t="shared" si="0"/>
        <v>Response by:</v>
      </c>
    </row>
    <row r="14" spans="1:10" ht="15" customHeight="1" x14ac:dyDescent="0.3">
      <c r="A14" s="2" t="s">
        <v>368</v>
      </c>
      <c r="G14" s="38"/>
      <c r="H14" s="103"/>
      <c r="I14" t="str">
        <f t="shared" si="0"/>
        <v>Response by:</v>
      </c>
      <c r="J14" s="7"/>
    </row>
    <row r="15" spans="1:10" ht="15" customHeight="1" x14ac:dyDescent="0.3">
      <c r="A15" s="2" t="s">
        <v>398</v>
      </c>
      <c r="G15" s="38"/>
      <c r="H15" s="100"/>
      <c r="I15" t="str">
        <f t="shared" si="0"/>
        <v>Response by:</v>
      </c>
    </row>
    <row r="16" spans="1:10" ht="15" customHeight="1" x14ac:dyDescent="0.3">
      <c r="A16" s="2" t="s">
        <v>219</v>
      </c>
      <c r="C16" s="4" t="s">
        <v>403</v>
      </c>
      <c r="G16" s="38"/>
      <c r="H16" s="100"/>
      <c r="I16" t="str">
        <f t="shared" si="0"/>
        <v>Response by:</v>
      </c>
    </row>
    <row r="17" spans="1:9" ht="15" customHeight="1" x14ac:dyDescent="0.3">
      <c r="A17" s="2" t="s">
        <v>344</v>
      </c>
      <c r="G17" s="38"/>
      <c r="H17" s="100"/>
      <c r="I17" t="str">
        <f t="shared" si="0"/>
        <v>Response by:</v>
      </c>
    </row>
    <row r="18" spans="1:9" ht="15" customHeight="1" x14ac:dyDescent="0.3">
      <c r="A18" s="104" t="s">
        <v>501</v>
      </c>
      <c r="G18"/>
      <c r="H18" s="100" t="s">
        <v>543</v>
      </c>
      <c r="I18" t="str">
        <f t="shared" si="0"/>
        <v>No Response to Survey by:</v>
      </c>
    </row>
    <row r="19" spans="1:9" ht="15" customHeight="1" x14ac:dyDescent="0.3">
      <c r="A19" s="2" t="s">
        <v>38</v>
      </c>
      <c r="G19" s="38" t="s">
        <v>41</v>
      </c>
      <c r="H19" s="100"/>
      <c r="I19" t="str">
        <f t="shared" si="0"/>
        <v>Response by:</v>
      </c>
    </row>
    <row r="20" spans="1:9" ht="15" customHeight="1" x14ac:dyDescent="0.3">
      <c r="A20" s="2" t="s">
        <v>206</v>
      </c>
      <c r="G20" s="38"/>
      <c r="H20" s="100"/>
      <c r="I20" t="str">
        <f t="shared" si="0"/>
        <v>Response by:</v>
      </c>
    </row>
    <row r="21" spans="1:9" ht="15" customHeight="1" x14ac:dyDescent="0.3">
      <c r="A21" s="104" t="s">
        <v>502</v>
      </c>
      <c r="G21"/>
      <c r="H21" s="100" t="s">
        <v>543</v>
      </c>
      <c r="I21" t="str">
        <f t="shared" si="0"/>
        <v>No Response to Survey by:</v>
      </c>
    </row>
    <row r="22" spans="1:9" ht="15" customHeight="1" x14ac:dyDescent="0.3">
      <c r="A22" s="2" t="s">
        <v>47</v>
      </c>
      <c r="G22" s="38" t="s">
        <v>50</v>
      </c>
      <c r="H22" s="100"/>
      <c r="I22" t="str">
        <f t="shared" si="0"/>
        <v>Response by:</v>
      </c>
    </row>
    <row r="23" spans="1:9" ht="15" customHeight="1" x14ac:dyDescent="0.3">
      <c r="A23" s="2" t="s">
        <v>170</v>
      </c>
      <c r="G23" s="38"/>
      <c r="H23" s="100"/>
      <c r="I23" t="str">
        <f t="shared" si="0"/>
        <v>Response by:</v>
      </c>
    </row>
    <row r="24" spans="1:9" ht="15" customHeight="1" x14ac:dyDescent="0.3">
      <c r="A24" s="8" t="s">
        <v>445</v>
      </c>
      <c r="B24" s="9"/>
      <c r="C24" s="9"/>
      <c r="D24" s="9" t="s">
        <v>403</v>
      </c>
      <c r="E24" s="9"/>
      <c r="F24" s="9" t="s">
        <v>403</v>
      </c>
      <c r="G24" s="39" t="s">
        <v>8</v>
      </c>
      <c r="H24" s="100"/>
      <c r="I24" t="str">
        <f t="shared" si="0"/>
        <v>Response by:</v>
      </c>
    </row>
    <row r="25" spans="1:9" ht="15" customHeight="1" x14ac:dyDescent="0.3">
      <c r="A25" s="2" t="s">
        <v>349</v>
      </c>
      <c r="B25" s="4" t="s">
        <v>403</v>
      </c>
      <c r="G25" s="38"/>
      <c r="H25" s="100"/>
      <c r="I25" t="str">
        <f t="shared" si="0"/>
        <v>Response by:</v>
      </c>
    </row>
    <row r="26" spans="1:9" ht="15" customHeight="1" x14ac:dyDescent="0.3">
      <c r="A26" s="2" t="s">
        <v>53</v>
      </c>
      <c r="E26" s="4" t="s">
        <v>403</v>
      </c>
      <c r="G26" s="38" t="s">
        <v>57</v>
      </c>
      <c r="H26" s="100"/>
      <c r="I26" t="str">
        <f t="shared" si="0"/>
        <v>Response by:</v>
      </c>
    </row>
    <row r="27" spans="1:9" s="100" customFormat="1" ht="15" customHeight="1" x14ac:dyDescent="0.3">
      <c r="A27" s="117" t="s">
        <v>503</v>
      </c>
      <c r="B27" s="118"/>
      <c r="C27" s="118"/>
      <c r="D27" s="118"/>
      <c r="E27" s="118"/>
      <c r="F27" s="118" t="s">
        <v>403</v>
      </c>
      <c r="G27" s="100" t="s">
        <v>590</v>
      </c>
      <c r="I27" s="100" t="str">
        <f t="shared" si="0"/>
        <v>Response by:</v>
      </c>
    </row>
    <row r="28" spans="1:9" ht="15" customHeight="1" x14ac:dyDescent="0.3">
      <c r="A28" s="2" t="s">
        <v>82</v>
      </c>
      <c r="B28" s="4" t="s">
        <v>403</v>
      </c>
      <c r="F28" s="4" t="s">
        <v>403</v>
      </c>
      <c r="G28" s="38" t="s">
        <v>84</v>
      </c>
      <c r="H28" s="100"/>
      <c r="I28" t="str">
        <f t="shared" si="0"/>
        <v>Response by:</v>
      </c>
    </row>
    <row r="29" spans="1:9" ht="15" customHeight="1" x14ac:dyDescent="0.3">
      <c r="A29" s="2" t="s">
        <v>385</v>
      </c>
      <c r="F29" s="4" t="s">
        <v>403</v>
      </c>
      <c r="G29" s="38"/>
      <c r="H29" s="100"/>
      <c r="I29" t="str">
        <f t="shared" si="0"/>
        <v>Response by:</v>
      </c>
    </row>
    <row r="30" spans="1:9" ht="15" customHeight="1" x14ac:dyDescent="0.3">
      <c r="A30" s="104" t="s">
        <v>504</v>
      </c>
      <c r="G30"/>
      <c r="H30" s="100" t="s">
        <v>543</v>
      </c>
      <c r="I30" t="str">
        <f t="shared" si="0"/>
        <v>No Response to Survey by:</v>
      </c>
    </row>
    <row r="31" spans="1:9" ht="15" customHeight="1" x14ac:dyDescent="0.3">
      <c r="A31" s="2" t="s">
        <v>383</v>
      </c>
      <c r="G31" s="38"/>
      <c r="H31" s="100"/>
      <c r="I31" t="str">
        <f t="shared" si="0"/>
        <v>Response by:</v>
      </c>
    </row>
    <row r="32" spans="1:9" ht="15" customHeight="1" x14ac:dyDescent="0.3">
      <c r="A32" s="2" t="s">
        <v>351</v>
      </c>
      <c r="B32" s="4" t="s">
        <v>403</v>
      </c>
      <c r="C32" s="4" t="s">
        <v>403</v>
      </c>
      <c r="D32" s="4" t="s">
        <v>403</v>
      </c>
      <c r="G32" s="38" t="s">
        <v>91</v>
      </c>
      <c r="H32" s="100"/>
      <c r="I32" t="str">
        <f t="shared" si="0"/>
        <v>Response by:</v>
      </c>
    </row>
    <row r="33" spans="1:10" s="7" customFormat="1" ht="15" customHeight="1" x14ac:dyDescent="0.3">
      <c r="A33" s="2" t="s">
        <v>373</v>
      </c>
      <c r="B33" s="4"/>
      <c r="C33" s="4"/>
      <c r="D33" s="4"/>
      <c r="E33" s="4"/>
      <c r="F33" s="4"/>
      <c r="G33" s="38"/>
      <c r="H33" s="100"/>
      <c r="I33" t="str">
        <f t="shared" si="0"/>
        <v>Response by:</v>
      </c>
      <c r="J33"/>
    </row>
    <row r="34" spans="1:10" ht="15" customHeight="1" x14ac:dyDescent="0.3">
      <c r="A34" s="2" t="s">
        <v>372</v>
      </c>
      <c r="E34" s="4" t="s">
        <v>403</v>
      </c>
      <c r="G34" s="38"/>
      <c r="H34" s="100"/>
      <c r="I34" t="str">
        <f t="shared" si="0"/>
        <v>Response by:</v>
      </c>
    </row>
    <row r="35" spans="1:10" ht="15" customHeight="1" x14ac:dyDescent="0.3">
      <c r="A35" s="2" t="s">
        <v>364</v>
      </c>
      <c r="G35" s="38"/>
      <c r="H35" s="100"/>
      <c r="I35" t="str">
        <f t="shared" si="0"/>
        <v>Response by:</v>
      </c>
    </row>
    <row r="36" spans="1:10" ht="15" customHeight="1" x14ac:dyDescent="0.3">
      <c r="A36" s="2" t="s">
        <v>345</v>
      </c>
      <c r="E36" s="4" t="s">
        <v>403</v>
      </c>
      <c r="G36" s="38" t="s">
        <v>21</v>
      </c>
      <c r="H36" s="100"/>
      <c r="I36" t="str">
        <f t="shared" si="0"/>
        <v>Response by:</v>
      </c>
    </row>
    <row r="37" spans="1:10" ht="15" customHeight="1" x14ac:dyDescent="0.3">
      <c r="A37" s="2" t="s">
        <v>177</v>
      </c>
      <c r="B37" s="4" t="s">
        <v>403</v>
      </c>
      <c r="D37" s="4" t="s">
        <v>403</v>
      </c>
      <c r="F37" s="4" t="s">
        <v>403</v>
      </c>
      <c r="G37" s="38" t="s">
        <v>179</v>
      </c>
      <c r="H37" s="100"/>
      <c r="I37" t="str">
        <f t="shared" si="0"/>
        <v>Response by:</v>
      </c>
    </row>
    <row r="38" spans="1:10" s="7" customFormat="1" ht="15" customHeight="1" x14ac:dyDescent="0.3">
      <c r="A38" s="8" t="s">
        <v>183</v>
      </c>
      <c r="B38" s="9"/>
      <c r="C38" s="9"/>
      <c r="D38" s="9"/>
      <c r="E38" s="9" t="s">
        <v>403</v>
      </c>
      <c r="F38" s="9"/>
      <c r="G38" s="39"/>
      <c r="H38" s="103"/>
      <c r="I38" t="str">
        <f t="shared" si="0"/>
        <v>Response by:</v>
      </c>
    </row>
    <row r="39" spans="1:10" ht="15" customHeight="1" x14ac:dyDescent="0.3">
      <c r="A39" s="2" t="s">
        <v>144</v>
      </c>
      <c r="B39" s="4" t="s">
        <v>403</v>
      </c>
      <c r="D39" s="4" t="s">
        <v>403</v>
      </c>
      <c r="G39" s="38"/>
      <c r="H39" s="100"/>
      <c r="I39" t="str">
        <f t="shared" si="0"/>
        <v>Response by:</v>
      </c>
    </row>
    <row r="40" spans="1:10" ht="15" customHeight="1" x14ac:dyDescent="0.3">
      <c r="A40" s="2" t="s">
        <v>267</v>
      </c>
      <c r="B40" s="4" t="s">
        <v>403</v>
      </c>
      <c r="D40" s="4" t="s">
        <v>403</v>
      </c>
      <c r="G40" s="38"/>
      <c r="H40" s="100"/>
      <c r="I40" t="str">
        <f t="shared" si="0"/>
        <v>Response by:</v>
      </c>
    </row>
    <row r="41" spans="1:10" ht="15" customHeight="1" x14ac:dyDescent="0.3">
      <c r="A41" s="2" t="s">
        <v>273</v>
      </c>
      <c r="F41" s="4" t="s">
        <v>403</v>
      </c>
      <c r="G41" s="38" t="s">
        <v>276</v>
      </c>
      <c r="H41" s="100"/>
      <c r="I41" t="str">
        <f t="shared" si="0"/>
        <v>Response by:</v>
      </c>
    </row>
    <row r="42" spans="1:10" ht="15" customHeight="1" x14ac:dyDescent="0.3">
      <c r="A42" s="2" t="s">
        <v>161</v>
      </c>
      <c r="G42" s="38"/>
      <c r="H42" s="100"/>
      <c r="I42" t="str">
        <f t="shared" si="0"/>
        <v>Response by:</v>
      </c>
    </row>
    <row r="43" spans="1:10" s="100" customFormat="1" ht="15" customHeight="1" x14ac:dyDescent="0.3">
      <c r="A43" s="117" t="s">
        <v>505</v>
      </c>
      <c r="B43" s="118"/>
      <c r="C43" s="118"/>
      <c r="D43" s="118"/>
      <c r="E43" s="118"/>
      <c r="F43" s="118" t="s">
        <v>403</v>
      </c>
      <c r="G43" s="100" t="s">
        <v>580</v>
      </c>
      <c r="I43" s="100" t="str">
        <f t="shared" si="0"/>
        <v>Response by:</v>
      </c>
    </row>
    <row r="44" spans="1:10" ht="15" customHeight="1" x14ac:dyDescent="0.3">
      <c r="A44" s="8" t="s">
        <v>315</v>
      </c>
      <c r="B44" s="9"/>
      <c r="C44" s="9"/>
      <c r="D44" s="9"/>
      <c r="E44" s="9" t="s">
        <v>403</v>
      </c>
      <c r="F44" s="9"/>
      <c r="G44" s="39"/>
      <c r="H44" s="103"/>
      <c r="I44" t="str">
        <f t="shared" si="0"/>
        <v>Response by:</v>
      </c>
      <c r="J44" s="7"/>
    </row>
    <row r="45" spans="1:10" ht="15" customHeight="1" x14ac:dyDescent="0.3">
      <c r="A45" s="108" t="s">
        <v>506</v>
      </c>
      <c r="G45"/>
      <c r="H45" s="103" t="s">
        <v>543</v>
      </c>
      <c r="I45" t="str">
        <f t="shared" si="0"/>
        <v>No Response to Survey by:</v>
      </c>
    </row>
    <row r="46" spans="1:10" ht="15" customHeight="1" x14ac:dyDescent="0.3">
      <c r="A46" s="108" t="s">
        <v>507</v>
      </c>
      <c r="G46"/>
      <c r="H46" s="103" t="s">
        <v>543</v>
      </c>
      <c r="I46" t="str">
        <f t="shared" si="0"/>
        <v>No Response to Survey by:</v>
      </c>
    </row>
    <row r="47" spans="1:10" ht="15" customHeight="1" x14ac:dyDescent="0.3">
      <c r="A47" s="2" t="s">
        <v>184</v>
      </c>
      <c r="G47" s="38"/>
      <c r="H47" s="100"/>
      <c r="I47" t="str">
        <f t="shared" si="0"/>
        <v>Response by:</v>
      </c>
    </row>
    <row r="48" spans="1:10" ht="15" customHeight="1" x14ac:dyDescent="0.3">
      <c r="A48" s="2" t="s">
        <v>391</v>
      </c>
      <c r="G48" s="38" t="s">
        <v>117</v>
      </c>
      <c r="H48" s="100"/>
      <c r="I48" t="str">
        <f t="shared" si="0"/>
        <v>Response by:</v>
      </c>
    </row>
    <row r="49" spans="1:10" ht="15" customHeight="1" x14ac:dyDescent="0.3">
      <c r="A49" s="2" t="s">
        <v>290</v>
      </c>
      <c r="B49" s="4" t="s">
        <v>403</v>
      </c>
      <c r="E49" s="4" t="s">
        <v>403</v>
      </c>
      <c r="F49" s="4" t="s">
        <v>403</v>
      </c>
      <c r="G49" s="38" t="s">
        <v>292</v>
      </c>
      <c r="H49" s="100"/>
      <c r="I49" t="str">
        <f t="shared" si="0"/>
        <v>Response by:</v>
      </c>
    </row>
    <row r="50" spans="1:10" ht="15" customHeight="1" x14ac:dyDescent="0.3">
      <c r="A50" s="2" t="s">
        <v>396</v>
      </c>
      <c r="B50" s="4" t="s">
        <v>403</v>
      </c>
      <c r="G50" s="38"/>
      <c r="H50" s="100"/>
      <c r="I50" t="str">
        <f t="shared" si="0"/>
        <v>Response by:</v>
      </c>
    </row>
    <row r="51" spans="1:10" ht="15" customHeight="1" x14ac:dyDescent="0.3">
      <c r="A51" s="2" t="s">
        <v>400</v>
      </c>
      <c r="G51" s="38"/>
      <c r="H51" s="100"/>
      <c r="I51" t="str">
        <f t="shared" si="0"/>
        <v>Response by:</v>
      </c>
    </row>
    <row r="52" spans="1:10" ht="15" customHeight="1" x14ac:dyDescent="0.3">
      <c r="A52" s="104" t="s">
        <v>508</v>
      </c>
      <c r="G52"/>
      <c r="H52" s="100" t="s">
        <v>543</v>
      </c>
      <c r="I52" t="str">
        <f t="shared" si="0"/>
        <v>No Response to Survey by:</v>
      </c>
    </row>
    <row r="53" spans="1:10" ht="15" customHeight="1" x14ac:dyDescent="0.3">
      <c r="A53" s="104" t="s">
        <v>509</v>
      </c>
      <c r="G53"/>
      <c r="H53" s="100" t="s">
        <v>543</v>
      </c>
      <c r="I53" t="str">
        <f t="shared" si="0"/>
        <v>No Response to Survey by:</v>
      </c>
    </row>
    <row r="54" spans="1:10" ht="15" customHeight="1" x14ac:dyDescent="0.3">
      <c r="A54" s="104" t="s">
        <v>510</v>
      </c>
      <c r="G54"/>
      <c r="H54" s="100" t="s">
        <v>543</v>
      </c>
      <c r="I54" t="str">
        <f t="shared" si="0"/>
        <v>No Response to Survey by:</v>
      </c>
    </row>
    <row r="55" spans="1:10" ht="15" customHeight="1" x14ac:dyDescent="0.3">
      <c r="A55" s="2" t="s">
        <v>120</v>
      </c>
      <c r="G55" s="38"/>
      <c r="H55" s="100"/>
      <c r="I55" t="str">
        <f t="shared" si="0"/>
        <v>Response by:</v>
      </c>
    </row>
    <row r="56" spans="1:10" ht="15" customHeight="1" x14ac:dyDescent="0.3">
      <c r="A56" s="2" t="s">
        <v>352</v>
      </c>
      <c r="G56" s="38"/>
      <c r="H56" s="100"/>
      <c r="I56" t="str">
        <f t="shared" si="0"/>
        <v>Response by:</v>
      </c>
    </row>
    <row r="57" spans="1:10" ht="15" customHeight="1" x14ac:dyDescent="0.3">
      <c r="A57" s="2" t="s">
        <v>354</v>
      </c>
      <c r="F57" s="4" t="s">
        <v>403</v>
      </c>
      <c r="G57" s="38" t="s">
        <v>52</v>
      </c>
      <c r="H57" s="100"/>
      <c r="I57" t="str">
        <f t="shared" si="0"/>
        <v>Response by:</v>
      </c>
    </row>
    <row r="58" spans="1:10" s="7" customFormat="1" ht="15" customHeight="1" x14ac:dyDescent="0.3">
      <c r="A58" s="104" t="s">
        <v>511</v>
      </c>
      <c r="B58" s="4"/>
      <c r="C58" s="4"/>
      <c r="D58" s="4"/>
      <c r="E58" s="4"/>
      <c r="F58" s="4"/>
      <c r="G58"/>
      <c r="H58" s="100" t="s">
        <v>543</v>
      </c>
      <c r="I58" t="str">
        <f t="shared" si="0"/>
        <v>No Response to Survey by:</v>
      </c>
      <c r="J58"/>
    </row>
    <row r="59" spans="1:10" ht="15" customHeight="1" x14ac:dyDescent="0.3">
      <c r="A59" s="2" t="s">
        <v>371</v>
      </c>
      <c r="G59" s="38"/>
      <c r="H59" s="100"/>
      <c r="I59" t="str">
        <f t="shared" si="0"/>
        <v>Response by:</v>
      </c>
    </row>
    <row r="60" spans="1:10" ht="15" customHeight="1" x14ac:dyDescent="0.3">
      <c r="A60" s="104" t="s">
        <v>212</v>
      </c>
      <c r="G60" s="38"/>
      <c r="H60" s="100" t="s">
        <v>543</v>
      </c>
      <c r="I60" t="str">
        <f t="shared" si="0"/>
        <v>No Response to Survey by:</v>
      </c>
    </row>
    <row r="61" spans="1:10" ht="15" customHeight="1" x14ac:dyDescent="0.3">
      <c r="A61" s="2" t="s">
        <v>380</v>
      </c>
      <c r="G61" s="38"/>
      <c r="H61" s="100"/>
      <c r="I61" t="str">
        <f t="shared" si="0"/>
        <v>Response by:</v>
      </c>
    </row>
    <row r="62" spans="1:10" ht="15" customHeight="1" x14ac:dyDescent="0.3">
      <c r="A62" s="2" t="s">
        <v>369</v>
      </c>
      <c r="D62" s="4" t="s">
        <v>403</v>
      </c>
      <c r="G62" s="38"/>
      <c r="H62" s="100"/>
      <c r="I62" t="str">
        <f t="shared" si="0"/>
        <v>Response by:</v>
      </c>
    </row>
    <row r="63" spans="1:10" ht="15" customHeight="1" x14ac:dyDescent="0.3">
      <c r="A63" s="2" t="s">
        <v>367</v>
      </c>
      <c r="F63" s="4" t="s">
        <v>403</v>
      </c>
      <c r="G63" s="38" t="s">
        <v>196</v>
      </c>
      <c r="H63" s="100"/>
      <c r="I63" t="str">
        <f t="shared" si="0"/>
        <v>Response by:</v>
      </c>
    </row>
    <row r="64" spans="1:10" ht="15" customHeight="1" x14ac:dyDescent="0.3">
      <c r="A64" s="2" t="s">
        <v>42</v>
      </c>
      <c r="G64" s="38"/>
      <c r="H64" s="100"/>
      <c r="I64" t="str">
        <f t="shared" si="0"/>
        <v>Response by:</v>
      </c>
    </row>
    <row r="65" spans="1:10" ht="15" customHeight="1" x14ac:dyDescent="0.3">
      <c r="A65" s="104" t="s">
        <v>512</v>
      </c>
      <c r="G65"/>
      <c r="H65" s="100" t="s">
        <v>543</v>
      </c>
      <c r="I65" t="str">
        <f t="shared" si="0"/>
        <v>No Response to Survey by:</v>
      </c>
    </row>
    <row r="66" spans="1:10" ht="15" customHeight="1" x14ac:dyDescent="0.3">
      <c r="A66" s="2" t="s">
        <v>374</v>
      </c>
      <c r="D66" s="4" t="s">
        <v>403</v>
      </c>
      <c r="G66" s="38"/>
      <c r="H66" s="100"/>
      <c r="I66" t="str">
        <f t="shared" si="0"/>
        <v>Response by:</v>
      </c>
    </row>
    <row r="67" spans="1:10" ht="15" customHeight="1" x14ac:dyDescent="0.3">
      <c r="A67" s="2" t="s">
        <v>378</v>
      </c>
      <c r="G67" s="38"/>
      <c r="H67" s="100"/>
      <c r="I67" t="str">
        <f t="shared" si="0"/>
        <v>Response by:</v>
      </c>
    </row>
    <row r="68" spans="1:10" ht="15" customHeight="1" x14ac:dyDescent="0.3">
      <c r="A68" s="2" t="s">
        <v>348</v>
      </c>
      <c r="G68" s="38"/>
      <c r="H68" s="100"/>
      <c r="I68" t="str">
        <f t="shared" si="0"/>
        <v>Response by:</v>
      </c>
    </row>
    <row r="69" spans="1:10" ht="15" customHeight="1" x14ac:dyDescent="0.3">
      <c r="A69" s="2" t="s">
        <v>119</v>
      </c>
      <c r="G69" s="38"/>
      <c r="H69" s="100"/>
      <c r="I69" t="str">
        <f t="shared" si="0"/>
        <v>Response by:</v>
      </c>
    </row>
    <row r="70" spans="1:10" ht="15" customHeight="1" x14ac:dyDescent="0.3">
      <c r="A70" s="2" t="s">
        <v>93</v>
      </c>
      <c r="G70" s="38" t="s">
        <v>97</v>
      </c>
      <c r="H70" s="100"/>
      <c r="I70" t="str">
        <f t="shared" si="0"/>
        <v>Response by:</v>
      </c>
    </row>
    <row r="71" spans="1:10" ht="15" customHeight="1" x14ac:dyDescent="0.3">
      <c r="A71" s="8" t="s">
        <v>124</v>
      </c>
      <c r="B71" s="9"/>
      <c r="C71" s="9"/>
      <c r="D71" s="9"/>
      <c r="E71" s="9"/>
      <c r="F71" s="9"/>
      <c r="G71" s="39"/>
      <c r="H71" s="103"/>
      <c r="I71" t="str">
        <f t="shared" si="0"/>
        <v>Response by:</v>
      </c>
      <c r="J71" s="7"/>
    </row>
    <row r="72" spans="1:10" ht="15" customHeight="1" x14ac:dyDescent="0.3">
      <c r="A72" s="2" t="s">
        <v>116</v>
      </c>
      <c r="G72" s="38"/>
      <c r="H72" s="100"/>
      <c r="I72" t="str">
        <f t="shared" si="0"/>
        <v>Response by:</v>
      </c>
    </row>
    <row r="73" spans="1:10" ht="15" customHeight="1" x14ac:dyDescent="0.3">
      <c r="A73" s="2" t="s">
        <v>125</v>
      </c>
      <c r="E73" s="4" t="s">
        <v>403</v>
      </c>
      <c r="G73" s="38"/>
      <c r="H73" s="100"/>
      <c r="I73" t="str">
        <f t="shared" si="0"/>
        <v>Response by:</v>
      </c>
    </row>
    <row r="74" spans="1:10" ht="15" customHeight="1" x14ac:dyDescent="0.3">
      <c r="A74" s="2" t="s">
        <v>346</v>
      </c>
      <c r="B74" s="4" t="s">
        <v>403</v>
      </c>
      <c r="G74" s="38"/>
      <c r="H74" s="100"/>
      <c r="I74" t="str">
        <f t="shared" si="0"/>
        <v>Response by:</v>
      </c>
    </row>
    <row r="75" spans="1:10" ht="15" customHeight="1" x14ac:dyDescent="0.3">
      <c r="A75" s="2" t="s">
        <v>376</v>
      </c>
      <c r="G75" s="38"/>
      <c r="H75" s="100"/>
      <c r="I75" t="str">
        <f t="shared" ref="I75:I138" si="1">IF(H75="N", "No Response to Survey by:", "Response by:")</f>
        <v>Response by:</v>
      </c>
    </row>
    <row r="76" spans="1:10" ht="15" customHeight="1" x14ac:dyDescent="0.3">
      <c r="A76" s="104" t="s">
        <v>513</v>
      </c>
      <c r="G76"/>
      <c r="H76" s="100" t="s">
        <v>543</v>
      </c>
      <c r="I76" t="str">
        <f t="shared" si="1"/>
        <v>No Response to Survey by:</v>
      </c>
    </row>
    <row r="77" spans="1:10" ht="15" customHeight="1" x14ac:dyDescent="0.3">
      <c r="A77" s="2" t="s">
        <v>32</v>
      </c>
      <c r="B77" s="4" t="s">
        <v>403</v>
      </c>
      <c r="G77" s="38" t="s">
        <v>37</v>
      </c>
      <c r="H77" s="100"/>
      <c r="I77" t="str">
        <f t="shared" si="1"/>
        <v>Response by:</v>
      </c>
    </row>
    <row r="78" spans="1:10" ht="15" customHeight="1" x14ac:dyDescent="0.3">
      <c r="A78" s="104" t="s">
        <v>514</v>
      </c>
      <c r="G78"/>
      <c r="H78" s="100" t="s">
        <v>543</v>
      </c>
      <c r="I78" t="str">
        <f t="shared" si="1"/>
        <v>No Response to Survey by:</v>
      </c>
    </row>
    <row r="79" spans="1:10" s="7" customFormat="1" ht="15" customHeight="1" x14ac:dyDescent="0.3">
      <c r="A79" s="2" t="s">
        <v>340</v>
      </c>
      <c r="B79" s="4"/>
      <c r="C79" s="4"/>
      <c r="D79" s="4"/>
      <c r="E79" s="4"/>
      <c r="F79" s="4"/>
      <c r="G79" s="38"/>
      <c r="H79" s="100"/>
      <c r="I79" t="str">
        <f t="shared" si="1"/>
        <v>Response by:</v>
      </c>
      <c r="J79"/>
    </row>
    <row r="80" spans="1:10" s="7" customFormat="1" ht="15" customHeight="1" x14ac:dyDescent="0.3">
      <c r="A80" s="2" t="s">
        <v>229</v>
      </c>
      <c r="B80" s="4" t="s">
        <v>403</v>
      </c>
      <c r="C80" s="4"/>
      <c r="D80" s="4" t="s">
        <v>403</v>
      </c>
      <c r="E80" s="4" t="s">
        <v>403</v>
      </c>
      <c r="F80" s="4" t="s">
        <v>403</v>
      </c>
      <c r="G80" s="38" t="s">
        <v>231</v>
      </c>
      <c r="H80" s="100"/>
      <c r="I80" t="str">
        <f t="shared" si="1"/>
        <v>Response by:</v>
      </c>
      <c r="J80"/>
    </row>
    <row r="81" spans="1:10" s="7" customFormat="1" ht="15" customHeight="1" x14ac:dyDescent="0.3">
      <c r="A81" s="2" t="s">
        <v>70</v>
      </c>
      <c r="B81" s="4"/>
      <c r="C81" s="4"/>
      <c r="D81" s="4"/>
      <c r="E81" s="4"/>
      <c r="F81" s="4"/>
      <c r="G81" s="38"/>
      <c r="H81" s="100"/>
      <c r="I81" t="str">
        <f t="shared" si="1"/>
        <v>Response by:</v>
      </c>
      <c r="J81"/>
    </row>
    <row r="82" spans="1:10" ht="15" customHeight="1" x14ac:dyDescent="0.3">
      <c r="A82" s="2" t="s">
        <v>350</v>
      </c>
      <c r="F82" s="4" t="s">
        <v>403</v>
      </c>
      <c r="G82" s="38" t="s">
        <v>90</v>
      </c>
      <c r="H82" s="100"/>
      <c r="I82" t="str">
        <f t="shared" si="1"/>
        <v>Response by:</v>
      </c>
    </row>
    <row r="83" spans="1:10" ht="15" customHeight="1" x14ac:dyDescent="0.3">
      <c r="A83" s="7" t="s">
        <v>497</v>
      </c>
      <c r="B83" s="9"/>
      <c r="C83" s="9"/>
      <c r="D83" s="9"/>
      <c r="E83" s="9"/>
      <c r="F83" s="9" t="s">
        <v>403</v>
      </c>
      <c r="G83" s="39" t="s">
        <v>309</v>
      </c>
      <c r="H83" s="100"/>
      <c r="I83" t="str">
        <f t="shared" si="1"/>
        <v>Response by:</v>
      </c>
    </row>
    <row r="84" spans="1:10" ht="15" customHeight="1" x14ac:dyDescent="0.3">
      <c r="A84" s="2" t="s">
        <v>305</v>
      </c>
      <c r="G84" s="38"/>
      <c r="H84" s="100"/>
      <c r="I84" t="str">
        <f t="shared" si="1"/>
        <v>Response by:</v>
      </c>
    </row>
    <row r="85" spans="1:10" ht="15" customHeight="1" x14ac:dyDescent="0.3">
      <c r="A85" s="104" t="s">
        <v>515</v>
      </c>
      <c r="G85"/>
      <c r="H85" s="100" t="s">
        <v>543</v>
      </c>
      <c r="I85" t="str">
        <f t="shared" si="1"/>
        <v>No Response to Survey by:</v>
      </c>
    </row>
    <row r="86" spans="1:10" ht="15" customHeight="1" x14ac:dyDescent="0.3">
      <c r="A86" s="2" t="s">
        <v>310</v>
      </c>
      <c r="F86" s="4" t="s">
        <v>403</v>
      </c>
      <c r="G86" s="38" t="s">
        <v>313</v>
      </c>
      <c r="H86" s="100"/>
      <c r="I86" t="str">
        <f t="shared" si="1"/>
        <v>Response by:</v>
      </c>
    </row>
    <row r="87" spans="1:10" ht="15" customHeight="1" x14ac:dyDescent="0.3">
      <c r="A87" s="2" t="s">
        <v>361</v>
      </c>
      <c r="B87" s="4" t="s">
        <v>403</v>
      </c>
      <c r="C87" s="4" t="s">
        <v>403</v>
      </c>
      <c r="D87" s="4" t="s">
        <v>403</v>
      </c>
      <c r="E87" s="4" t="s">
        <v>403</v>
      </c>
      <c r="F87" s="4" t="s">
        <v>403</v>
      </c>
      <c r="G87" s="38" t="s">
        <v>131</v>
      </c>
      <c r="H87" s="100"/>
      <c r="I87" t="str">
        <f t="shared" si="1"/>
        <v>Response by:</v>
      </c>
    </row>
    <row r="88" spans="1:10" ht="15" customHeight="1" x14ac:dyDescent="0.3">
      <c r="A88" s="104" t="s">
        <v>516</v>
      </c>
      <c r="G88"/>
      <c r="H88" s="100" t="s">
        <v>543</v>
      </c>
      <c r="I88" t="str">
        <f t="shared" si="1"/>
        <v>No Response to Survey by:</v>
      </c>
    </row>
    <row r="89" spans="1:10" ht="15" customHeight="1" x14ac:dyDescent="0.3">
      <c r="A89" s="2" t="s">
        <v>401</v>
      </c>
      <c r="G89" s="38"/>
      <c r="H89" s="100"/>
      <c r="I89" t="str">
        <f t="shared" si="1"/>
        <v>Response by:</v>
      </c>
    </row>
    <row r="90" spans="1:10" ht="15" customHeight="1" x14ac:dyDescent="0.3">
      <c r="A90" s="7" t="s">
        <v>498</v>
      </c>
      <c r="B90" s="9"/>
      <c r="C90" s="9"/>
      <c r="D90" s="9"/>
      <c r="E90" s="9"/>
      <c r="F90" s="9"/>
      <c r="G90" s="39"/>
      <c r="H90" s="100"/>
      <c r="I90" t="str">
        <f t="shared" si="1"/>
        <v>Response by:</v>
      </c>
    </row>
    <row r="91" spans="1:10" s="7" customFormat="1" ht="15" customHeight="1" x14ac:dyDescent="0.3">
      <c r="A91" s="2" t="s">
        <v>77</v>
      </c>
      <c r="B91" s="4"/>
      <c r="C91" s="4"/>
      <c r="D91" s="4"/>
      <c r="E91" s="4"/>
      <c r="F91" s="4"/>
      <c r="G91" s="38"/>
      <c r="H91" s="100"/>
      <c r="I91" t="str">
        <f t="shared" si="1"/>
        <v>Response by:</v>
      </c>
      <c r="J91"/>
    </row>
    <row r="92" spans="1:10" ht="15" customHeight="1" x14ac:dyDescent="0.3">
      <c r="A92" s="104" t="s">
        <v>517</v>
      </c>
      <c r="G92"/>
      <c r="H92" s="100" t="s">
        <v>543</v>
      </c>
      <c r="I92" t="str">
        <f t="shared" si="1"/>
        <v>No Response to Survey by:</v>
      </c>
    </row>
    <row r="93" spans="1:10" ht="15" customHeight="1" x14ac:dyDescent="0.3">
      <c r="A93" s="2" t="s">
        <v>268</v>
      </c>
      <c r="G93" s="38"/>
      <c r="H93" s="100"/>
      <c r="I93" t="str">
        <f t="shared" si="1"/>
        <v>Response by:</v>
      </c>
    </row>
    <row r="94" spans="1:10" ht="15" customHeight="1" x14ac:dyDescent="0.3">
      <c r="A94" s="2" t="s">
        <v>127</v>
      </c>
      <c r="E94" s="4" t="s">
        <v>403</v>
      </c>
      <c r="G94" s="38"/>
      <c r="H94" s="100"/>
      <c r="I94" t="str">
        <f t="shared" si="1"/>
        <v>Response by:</v>
      </c>
    </row>
    <row r="95" spans="1:10" ht="15" customHeight="1" x14ac:dyDescent="0.3">
      <c r="A95" s="2" t="s">
        <v>134</v>
      </c>
      <c r="G95" s="38"/>
      <c r="H95" s="100"/>
      <c r="I95" t="str">
        <f t="shared" si="1"/>
        <v>Response by:</v>
      </c>
    </row>
    <row r="96" spans="1:10" ht="15" customHeight="1" x14ac:dyDescent="0.3">
      <c r="A96" s="2" t="s">
        <v>160</v>
      </c>
      <c r="G96" s="38"/>
      <c r="H96" s="100"/>
      <c r="I96" t="str">
        <f t="shared" si="1"/>
        <v>Response by:</v>
      </c>
    </row>
    <row r="97" spans="1:10" ht="15" customHeight="1" x14ac:dyDescent="0.3">
      <c r="A97" s="104" t="s">
        <v>518</v>
      </c>
      <c r="G97"/>
      <c r="H97" s="100" t="s">
        <v>543</v>
      </c>
      <c r="I97" t="str">
        <f t="shared" si="1"/>
        <v>No Response to Survey by:</v>
      </c>
    </row>
    <row r="98" spans="1:10" ht="15" customHeight="1" x14ac:dyDescent="0.3">
      <c r="A98" s="8" t="s">
        <v>425</v>
      </c>
      <c r="B98" s="9"/>
      <c r="C98" s="9"/>
      <c r="D98" s="9"/>
      <c r="E98" s="9"/>
      <c r="F98" s="9"/>
      <c r="G98" s="39"/>
      <c r="H98" s="103"/>
      <c r="I98" t="str">
        <f t="shared" si="1"/>
        <v>Response by:</v>
      </c>
      <c r="J98" s="7"/>
    </row>
    <row r="99" spans="1:10" s="7" customFormat="1" ht="15" customHeight="1" x14ac:dyDescent="0.3">
      <c r="A99" s="8" t="s">
        <v>255</v>
      </c>
      <c r="B99" s="9"/>
      <c r="C99" s="9"/>
      <c r="D99" s="9"/>
      <c r="E99" s="9"/>
      <c r="F99" s="9"/>
      <c r="G99" s="39"/>
      <c r="H99" s="103"/>
      <c r="I99" t="str">
        <f t="shared" si="1"/>
        <v>Response by:</v>
      </c>
    </row>
    <row r="100" spans="1:10" s="100" customFormat="1" ht="15" customHeight="1" x14ac:dyDescent="0.3">
      <c r="A100" s="134" t="s">
        <v>519</v>
      </c>
      <c r="B100" s="118" t="s">
        <v>403</v>
      </c>
      <c r="C100" s="118" t="s">
        <v>403</v>
      </c>
      <c r="D100" s="118" t="s">
        <v>403</v>
      </c>
      <c r="E100" s="118" t="s">
        <v>403</v>
      </c>
      <c r="F100" s="118"/>
      <c r="H100" s="103"/>
      <c r="I100" s="100" t="str">
        <f t="shared" si="1"/>
        <v>Response by:</v>
      </c>
    </row>
    <row r="101" spans="1:10" s="7" customFormat="1" ht="15" customHeight="1" x14ac:dyDescent="0.3">
      <c r="A101" s="108" t="s">
        <v>520</v>
      </c>
      <c r="B101" s="4"/>
      <c r="C101" s="4"/>
      <c r="D101" s="4"/>
      <c r="E101" s="4"/>
      <c r="F101" s="4"/>
      <c r="G101"/>
      <c r="H101" s="103" t="s">
        <v>543</v>
      </c>
      <c r="I101" t="str">
        <f t="shared" si="1"/>
        <v>No Response to Survey by:</v>
      </c>
      <c r="J101"/>
    </row>
    <row r="102" spans="1:10" ht="15" customHeight="1" x14ac:dyDescent="0.3">
      <c r="A102" s="108" t="s">
        <v>521</v>
      </c>
      <c r="G102"/>
      <c r="H102" s="103" t="s">
        <v>543</v>
      </c>
      <c r="I102" t="str">
        <f t="shared" si="1"/>
        <v>No Response to Survey by:</v>
      </c>
    </row>
    <row r="103" spans="1:10" ht="15" customHeight="1" x14ac:dyDescent="0.3">
      <c r="A103" s="8" t="s">
        <v>424</v>
      </c>
      <c r="B103" s="9"/>
      <c r="C103" s="9"/>
      <c r="D103" s="9"/>
      <c r="E103" s="9"/>
      <c r="F103" s="9"/>
      <c r="G103" s="39" t="s">
        <v>30</v>
      </c>
      <c r="H103" s="103"/>
      <c r="I103" t="str">
        <f t="shared" si="1"/>
        <v>Response by:</v>
      </c>
      <c r="J103" s="7"/>
    </row>
    <row r="104" spans="1:10" ht="15" customHeight="1" x14ac:dyDescent="0.3">
      <c r="A104" s="2" t="s">
        <v>388</v>
      </c>
      <c r="G104" s="38"/>
      <c r="H104" s="100"/>
      <c r="I104" t="str">
        <f t="shared" si="1"/>
        <v>Response by:</v>
      </c>
    </row>
    <row r="105" spans="1:10" s="7" customFormat="1" ht="15" customHeight="1" x14ac:dyDescent="0.3">
      <c r="A105" s="2" t="s">
        <v>358</v>
      </c>
      <c r="B105" s="4"/>
      <c r="C105" s="4" t="s">
        <v>403</v>
      </c>
      <c r="D105" s="4"/>
      <c r="E105" s="4"/>
      <c r="F105" s="4"/>
      <c r="G105" s="38"/>
      <c r="H105" s="100"/>
      <c r="I105" t="str">
        <f t="shared" si="1"/>
        <v>Response by:</v>
      </c>
      <c r="J105"/>
    </row>
    <row r="106" spans="1:10" ht="15" customHeight="1" x14ac:dyDescent="0.3">
      <c r="A106" s="2" t="s">
        <v>201</v>
      </c>
      <c r="F106" s="4" t="s">
        <v>403</v>
      </c>
      <c r="G106" s="38" t="s">
        <v>204</v>
      </c>
      <c r="H106" s="100"/>
      <c r="I106" t="str">
        <f t="shared" si="1"/>
        <v>Response by:</v>
      </c>
    </row>
    <row r="107" spans="1:10" ht="15" customHeight="1" x14ac:dyDescent="0.3">
      <c r="A107" s="104" t="s">
        <v>522</v>
      </c>
      <c r="G107"/>
      <c r="H107" s="100" t="s">
        <v>543</v>
      </c>
      <c r="I107" t="str">
        <f t="shared" si="1"/>
        <v>No Response to Survey by:</v>
      </c>
    </row>
    <row r="108" spans="1:10" ht="15" customHeight="1" x14ac:dyDescent="0.3">
      <c r="A108" s="2" t="s">
        <v>394</v>
      </c>
      <c r="G108" s="38"/>
      <c r="H108" s="100"/>
      <c r="I108" t="str">
        <f t="shared" si="1"/>
        <v>Response by:</v>
      </c>
    </row>
    <row r="109" spans="1:10" s="100" customFormat="1" ht="15" customHeight="1" x14ac:dyDescent="0.3">
      <c r="A109" s="117" t="s">
        <v>523</v>
      </c>
      <c r="B109" s="118"/>
      <c r="C109" s="118"/>
      <c r="D109" s="118"/>
      <c r="E109" s="118"/>
      <c r="F109" s="118"/>
      <c r="I109" s="100" t="str">
        <f t="shared" si="1"/>
        <v>Response by:</v>
      </c>
    </row>
    <row r="110" spans="1:10" ht="15" customHeight="1" x14ac:dyDescent="0.3">
      <c r="A110" s="104" t="s">
        <v>524</v>
      </c>
      <c r="G110"/>
      <c r="H110" s="100" t="s">
        <v>543</v>
      </c>
      <c r="I110" t="str">
        <f t="shared" si="1"/>
        <v>No Response to Survey by:</v>
      </c>
    </row>
    <row r="111" spans="1:10" ht="15" customHeight="1" x14ac:dyDescent="0.3">
      <c r="A111" s="2" t="s">
        <v>122</v>
      </c>
      <c r="G111" s="38"/>
      <c r="H111" s="100"/>
      <c r="I111" t="str">
        <f t="shared" si="1"/>
        <v>Response by:</v>
      </c>
    </row>
    <row r="112" spans="1:10" ht="15" customHeight="1" x14ac:dyDescent="0.3">
      <c r="A112" s="104" t="s">
        <v>525</v>
      </c>
      <c r="G112"/>
      <c r="H112" s="100" t="s">
        <v>543</v>
      </c>
      <c r="I112" t="str">
        <f t="shared" si="1"/>
        <v>No Response to Survey by:</v>
      </c>
    </row>
    <row r="113" spans="1:10" s="7" customFormat="1" ht="15" customHeight="1" x14ac:dyDescent="0.3">
      <c r="A113" s="2" t="s">
        <v>387</v>
      </c>
      <c r="B113" s="4"/>
      <c r="C113" s="4"/>
      <c r="D113" s="4"/>
      <c r="E113" s="4"/>
      <c r="F113" s="4"/>
      <c r="G113" s="38"/>
      <c r="H113" s="100"/>
      <c r="I113" t="str">
        <f t="shared" si="1"/>
        <v>Response by:</v>
      </c>
      <c r="J113"/>
    </row>
    <row r="114" spans="1:10" ht="15" customHeight="1" x14ac:dyDescent="0.3">
      <c r="A114" s="2" t="s">
        <v>397</v>
      </c>
      <c r="F114" s="4" t="s">
        <v>403</v>
      </c>
      <c r="G114" s="38" t="s">
        <v>228</v>
      </c>
      <c r="H114" s="100"/>
      <c r="I114" t="str">
        <f t="shared" si="1"/>
        <v>Response by:</v>
      </c>
    </row>
    <row r="115" spans="1:10" ht="15" customHeight="1" x14ac:dyDescent="0.3">
      <c r="A115" s="2" t="s">
        <v>390</v>
      </c>
      <c r="F115" s="4" t="s">
        <v>403</v>
      </c>
      <c r="G115" s="38" t="s">
        <v>113</v>
      </c>
      <c r="H115" s="100"/>
      <c r="I115" t="str">
        <f t="shared" si="1"/>
        <v>Response by:</v>
      </c>
    </row>
    <row r="116" spans="1:10" ht="15" customHeight="1" x14ac:dyDescent="0.3">
      <c r="A116" s="2" t="s">
        <v>377</v>
      </c>
      <c r="G116" s="38"/>
      <c r="H116" s="100"/>
      <c r="I116" t="str">
        <f t="shared" si="1"/>
        <v>Response by:</v>
      </c>
    </row>
    <row r="117" spans="1:10" s="7" customFormat="1" ht="15" customHeight="1" x14ac:dyDescent="0.3">
      <c r="A117" s="8" t="s">
        <v>24</v>
      </c>
      <c r="B117" s="9"/>
      <c r="C117" s="9"/>
      <c r="D117" s="9"/>
      <c r="E117" s="9"/>
      <c r="F117" s="9"/>
      <c r="G117" s="39"/>
      <c r="H117" s="103"/>
      <c r="I117" t="str">
        <f t="shared" si="1"/>
        <v>Response by:</v>
      </c>
    </row>
    <row r="118" spans="1:10" ht="15" customHeight="1" x14ac:dyDescent="0.3">
      <c r="A118" s="108" t="s">
        <v>526</v>
      </c>
      <c r="G118"/>
      <c r="H118" s="103" t="s">
        <v>543</v>
      </c>
      <c r="I118" t="str">
        <f t="shared" si="1"/>
        <v>No Response to Survey by:</v>
      </c>
    </row>
    <row r="119" spans="1:10" ht="15" customHeight="1" x14ac:dyDescent="0.3">
      <c r="A119" s="2" t="s">
        <v>115</v>
      </c>
      <c r="B119" s="4" t="s">
        <v>403</v>
      </c>
      <c r="C119" s="4" t="s">
        <v>403</v>
      </c>
      <c r="D119" s="4" t="s">
        <v>403</v>
      </c>
      <c r="E119" s="4" t="s">
        <v>403</v>
      </c>
      <c r="G119" s="38"/>
      <c r="H119" s="100"/>
      <c r="I119" t="str">
        <f t="shared" si="1"/>
        <v>Response by:</v>
      </c>
    </row>
    <row r="120" spans="1:10" ht="15" customHeight="1" x14ac:dyDescent="0.3">
      <c r="A120" s="2" t="s">
        <v>343</v>
      </c>
      <c r="E120" s="4" t="s">
        <v>403</v>
      </c>
      <c r="F120" s="4" t="s">
        <v>403</v>
      </c>
      <c r="G120" s="38" t="s">
        <v>9</v>
      </c>
      <c r="H120" s="100"/>
      <c r="I120" t="str">
        <f t="shared" si="1"/>
        <v>Response by:</v>
      </c>
    </row>
    <row r="121" spans="1:10" ht="15" customHeight="1" x14ac:dyDescent="0.3">
      <c r="A121" s="2" t="s">
        <v>375</v>
      </c>
      <c r="F121" s="4" t="s">
        <v>403</v>
      </c>
      <c r="G121" s="38" t="s">
        <v>263</v>
      </c>
      <c r="H121" s="100"/>
      <c r="I121" t="str">
        <f t="shared" si="1"/>
        <v>Response by:</v>
      </c>
    </row>
    <row r="122" spans="1:10" ht="15" customHeight="1" x14ac:dyDescent="0.3">
      <c r="A122" s="2" t="s">
        <v>495</v>
      </c>
      <c r="B122" s="4" t="s">
        <v>403</v>
      </c>
      <c r="D122" s="4" t="s">
        <v>403</v>
      </c>
      <c r="G122" s="38"/>
      <c r="H122" s="100"/>
      <c r="I122" t="str">
        <f t="shared" si="1"/>
        <v>Response by:</v>
      </c>
    </row>
    <row r="123" spans="1:10" ht="15" customHeight="1" x14ac:dyDescent="0.3">
      <c r="A123" s="104" t="s">
        <v>527</v>
      </c>
      <c r="G123"/>
      <c r="H123" s="100" t="s">
        <v>543</v>
      </c>
      <c r="I123" t="str">
        <f t="shared" si="1"/>
        <v>No Response to Survey by:</v>
      </c>
    </row>
    <row r="124" spans="1:10" ht="15" customHeight="1" x14ac:dyDescent="0.3">
      <c r="A124" s="2" t="s">
        <v>362</v>
      </c>
      <c r="G124" s="38"/>
      <c r="H124" s="100"/>
      <c r="I124" t="str">
        <f t="shared" si="1"/>
        <v>Response by:</v>
      </c>
    </row>
    <row r="125" spans="1:10" s="7" customFormat="1" ht="15" customHeight="1" x14ac:dyDescent="0.3">
      <c r="A125" s="2" t="s">
        <v>386</v>
      </c>
      <c r="B125" s="4"/>
      <c r="C125" s="4"/>
      <c r="D125" s="4"/>
      <c r="E125" s="4"/>
      <c r="F125" s="4"/>
      <c r="G125" s="38"/>
      <c r="H125" s="100"/>
      <c r="I125" t="str">
        <f t="shared" si="1"/>
        <v>Response by:</v>
      </c>
      <c r="J125"/>
    </row>
    <row r="126" spans="1:10" ht="15" customHeight="1" x14ac:dyDescent="0.3">
      <c r="A126" s="104" t="s">
        <v>528</v>
      </c>
      <c r="G126"/>
      <c r="H126" s="100" t="s">
        <v>543</v>
      </c>
      <c r="I126" t="str">
        <f t="shared" si="1"/>
        <v>No Response to Survey by:</v>
      </c>
    </row>
    <row r="127" spans="1:10" ht="15" customHeight="1" x14ac:dyDescent="0.3">
      <c r="A127" s="2" t="s">
        <v>366</v>
      </c>
      <c r="G127" s="38"/>
      <c r="H127" s="100"/>
      <c r="I127" t="str">
        <f t="shared" si="1"/>
        <v>Response by:</v>
      </c>
    </row>
    <row r="128" spans="1:10" ht="15" customHeight="1" x14ac:dyDescent="0.3">
      <c r="A128" s="8" t="s">
        <v>102</v>
      </c>
      <c r="B128" s="9"/>
      <c r="C128" s="9"/>
      <c r="D128" s="9"/>
      <c r="E128" s="9"/>
      <c r="F128" s="9"/>
      <c r="G128" s="39" t="s">
        <v>52</v>
      </c>
      <c r="H128" s="103"/>
      <c r="I128" t="str">
        <f t="shared" si="1"/>
        <v>Response by:</v>
      </c>
      <c r="J128" s="7"/>
    </row>
    <row r="129" spans="1:10" ht="15" customHeight="1" x14ac:dyDescent="0.3">
      <c r="A129" s="108" t="s">
        <v>529</v>
      </c>
      <c r="G129"/>
      <c r="H129" s="103" t="s">
        <v>543</v>
      </c>
      <c r="I129" t="str">
        <f t="shared" si="1"/>
        <v>No Response to Survey by:</v>
      </c>
    </row>
    <row r="130" spans="1:10" ht="15" customHeight="1" x14ac:dyDescent="0.3">
      <c r="A130" s="2" t="s">
        <v>382</v>
      </c>
      <c r="G130" s="38"/>
      <c r="H130" s="100"/>
      <c r="I130" t="str">
        <f t="shared" si="1"/>
        <v>Response by:</v>
      </c>
    </row>
    <row r="131" spans="1:10" ht="15" customHeight="1" x14ac:dyDescent="0.3">
      <c r="A131" s="11" t="s">
        <v>494</v>
      </c>
      <c r="B131" s="9"/>
      <c r="C131" s="9"/>
      <c r="D131" s="9"/>
      <c r="E131" s="9"/>
      <c r="F131" s="9"/>
      <c r="G131" s="39"/>
      <c r="H131" s="103"/>
      <c r="I131" t="str">
        <f t="shared" si="1"/>
        <v>Response by:</v>
      </c>
      <c r="J131" s="7"/>
    </row>
    <row r="132" spans="1:10" ht="15" customHeight="1" x14ac:dyDescent="0.3">
      <c r="A132" s="109" t="s">
        <v>530</v>
      </c>
      <c r="G132"/>
      <c r="H132" s="103" t="s">
        <v>543</v>
      </c>
      <c r="I132" t="str">
        <f t="shared" si="1"/>
        <v>No Response to Survey by:</v>
      </c>
    </row>
    <row r="133" spans="1:10" ht="15" customHeight="1" x14ac:dyDescent="0.3">
      <c r="A133" s="2" t="s">
        <v>357</v>
      </c>
      <c r="E133" s="4" t="s">
        <v>403</v>
      </c>
      <c r="G133" s="38"/>
      <c r="H133" s="100"/>
      <c r="I133" t="str">
        <f t="shared" si="1"/>
        <v>Response by:</v>
      </c>
    </row>
    <row r="134" spans="1:10" ht="15" customHeight="1" x14ac:dyDescent="0.3">
      <c r="A134" s="2" t="s">
        <v>216</v>
      </c>
      <c r="G134" s="38"/>
      <c r="H134" s="100"/>
      <c r="I134" t="str">
        <f t="shared" si="1"/>
        <v>Response by:</v>
      </c>
    </row>
    <row r="135" spans="1:10" ht="15" customHeight="1" x14ac:dyDescent="0.3">
      <c r="A135" s="2" t="s">
        <v>389</v>
      </c>
      <c r="G135" s="38"/>
      <c r="H135" s="100"/>
      <c r="I135" t="str">
        <f t="shared" si="1"/>
        <v>Response by:</v>
      </c>
    </row>
    <row r="136" spans="1:10" x14ac:dyDescent="0.3">
      <c r="A136" s="8" t="s">
        <v>143</v>
      </c>
      <c r="B136" s="9"/>
      <c r="C136" s="9"/>
      <c r="D136" s="9"/>
      <c r="E136" s="9"/>
      <c r="F136" s="9"/>
      <c r="G136" s="39"/>
      <c r="H136" s="103"/>
      <c r="I136" t="str">
        <f t="shared" si="1"/>
        <v>Response by:</v>
      </c>
      <c r="J136" s="7"/>
    </row>
    <row r="137" spans="1:10" x14ac:dyDescent="0.3">
      <c r="A137" s="2" t="s">
        <v>4</v>
      </c>
      <c r="E137" s="4" t="s">
        <v>403</v>
      </c>
      <c r="G137" s="38"/>
      <c r="H137" s="100"/>
      <c r="I137" t="str">
        <f t="shared" si="1"/>
        <v>Response by:</v>
      </c>
    </row>
    <row r="138" spans="1:10" x14ac:dyDescent="0.3">
      <c r="A138" s="2" t="s">
        <v>11</v>
      </c>
      <c r="G138" s="38"/>
      <c r="H138" s="100"/>
      <c r="I138" t="str">
        <f t="shared" si="1"/>
        <v>Response by:</v>
      </c>
    </row>
    <row r="139" spans="1:10" x14ac:dyDescent="0.3">
      <c r="A139" s="2" t="s">
        <v>399</v>
      </c>
      <c r="G139" s="38"/>
      <c r="H139" s="100"/>
      <c r="I139" t="str">
        <f t="shared" ref="I139:I179" si="2">IF(H139="N", "No Response to Survey by:", "Response by:")</f>
        <v>Response by:</v>
      </c>
    </row>
    <row r="140" spans="1:10" s="100" customFormat="1" x14ac:dyDescent="0.3">
      <c r="A140" s="117" t="s">
        <v>531</v>
      </c>
      <c r="B140" s="118"/>
      <c r="C140" s="118" t="s">
        <v>403</v>
      </c>
      <c r="D140" s="118"/>
      <c r="E140" s="118"/>
      <c r="F140" s="118"/>
      <c r="I140" s="100" t="str">
        <f t="shared" si="2"/>
        <v>Response by:</v>
      </c>
    </row>
    <row r="141" spans="1:10" x14ac:dyDescent="0.3">
      <c r="A141" s="2" t="s">
        <v>173</v>
      </c>
      <c r="C141" s="4" t="s">
        <v>403</v>
      </c>
      <c r="G141" s="38"/>
      <c r="H141" s="100"/>
      <c r="I141" t="str">
        <f t="shared" si="2"/>
        <v>Response by:</v>
      </c>
    </row>
    <row r="142" spans="1:10" x14ac:dyDescent="0.3">
      <c r="A142" s="2" t="s">
        <v>156</v>
      </c>
      <c r="F142" s="4" t="s">
        <v>403</v>
      </c>
      <c r="G142" s="38" t="s">
        <v>159</v>
      </c>
      <c r="H142" s="100"/>
      <c r="I142" t="str">
        <f t="shared" si="2"/>
        <v>Response by:</v>
      </c>
    </row>
    <row r="143" spans="1:10" x14ac:dyDescent="0.3">
      <c r="A143" s="2" t="s">
        <v>402</v>
      </c>
      <c r="G143" s="38"/>
      <c r="H143" s="100"/>
      <c r="I143" t="str">
        <f t="shared" si="2"/>
        <v>Response by:</v>
      </c>
    </row>
    <row r="144" spans="1:10" x14ac:dyDescent="0.3">
      <c r="A144" s="2" t="s">
        <v>393</v>
      </c>
      <c r="D144" s="4" t="s">
        <v>403</v>
      </c>
      <c r="E144" s="4" t="s">
        <v>403</v>
      </c>
      <c r="G144" s="38"/>
      <c r="H144" s="100"/>
      <c r="I144" t="str">
        <f t="shared" si="2"/>
        <v>Response by:</v>
      </c>
    </row>
    <row r="145" spans="1:10" x14ac:dyDescent="0.3">
      <c r="A145" s="8" t="s">
        <v>238</v>
      </c>
      <c r="B145" s="9"/>
      <c r="C145" s="9"/>
      <c r="D145" s="9"/>
      <c r="E145" s="9"/>
      <c r="F145" s="9"/>
      <c r="G145" s="39" t="s">
        <v>240</v>
      </c>
      <c r="H145" s="103"/>
      <c r="I145" t="str">
        <f t="shared" si="2"/>
        <v>Response by:</v>
      </c>
      <c r="J145" s="7"/>
    </row>
    <row r="146" spans="1:10" x14ac:dyDescent="0.3">
      <c r="A146" s="108" t="s">
        <v>532</v>
      </c>
      <c r="G146"/>
      <c r="H146" s="103" t="s">
        <v>543</v>
      </c>
      <c r="I146" t="str">
        <f t="shared" si="2"/>
        <v>No Response to Survey by:</v>
      </c>
    </row>
    <row r="147" spans="1:10" x14ac:dyDescent="0.3">
      <c r="A147" s="2" t="s">
        <v>496</v>
      </c>
      <c r="G147" s="38"/>
      <c r="H147" s="100"/>
      <c r="I147" t="str">
        <f t="shared" si="2"/>
        <v>Response by:</v>
      </c>
    </row>
    <row r="148" spans="1:10" x14ac:dyDescent="0.3">
      <c r="A148" s="2" t="s">
        <v>384</v>
      </c>
      <c r="F148" s="4" t="s">
        <v>403</v>
      </c>
      <c r="G148" s="38" t="s">
        <v>324</v>
      </c>
      <c r="H148" s="100"/>
      <c r="I148" t="str">
        <f t="shared" si="2"/>
        <v>Response by:</v>
      </c>
    </row>
    <row r="149" spans="1:10" s="100" customFormat="1" x14ac:dyDescent="0.3">
      <c r="A149" s="117" t="s">
        <v>533</v>
      </c>
      <c r="B149" s="118"/>
      <c r="C149" s="118"/>
      <c r="D149" s="118"/>
      <c r="E149" s="118"/>
      <c r="F149" s="118"/>
      <c r="I149" s="100" t="str">
        <f t="shared" si="2"/>
        <v>Response by:</v>
      </c>
    </row>
    <row r="150" spans="1:10" x14ac:dyDescent="0.3">
      <c r="A150" s="2" t="s">
        <v>342</v>
      </c>
      <c r="F150" s="4" t="s">
        <v>403</v>
      </c>
      <c r="G150" s="38" t="s">
        <v>3</v>
      </c>
      <c r="H150" s="100"/>
      <c r="I150" t="str">
        <f t="shared" si="2"/>
        <v>Response by:</v>
      </c>
    </row>
    <row r="151" spans="1:10" x14ac:dyDescent="0.3">
      <c r="A151" s="8" t="s">
        <v>355</v>
      </c>
      <c r="B151" s="9"/>
      <c r="C151" s="9"/>
      <c r="D151" s="9"/>
      <c r="E151" s="9"/>
      <c r="F151" s="9" t="s">
        <v>403</v>
      </c>
      <c r="G151" s="39" t="s">
        <v>322</v>
      </c>
      <c r="H151" s="103"/>
      <c r="I151" t="str">
        <f t="shared" si="2"/>
        <v>Response by:</v>
      </c>
      <c r="J151" s="7"/>
    </row>
    <row r="152" spans="1:10" x14ac:dyDescent="0.3">
      <c r="A152" s="2" t="s">
        <v>140</v>
      </c>
      <c r="F152" s="4" t="s">
        <v>403</v>
      </c>
      <c r="G152" s="38" t="s">
        <v>142</v>
      </c>
      <c r="H152" s="100"/>
      <c r="I152" t="str">
        <f t="shared" si="2"/>
        <v>Response by:</v>
      </c>
    </row>
    <row r="153" spans="1:10" x14ac:dyDescent="0.3">
      <c r="A153" s="2" t="s">
        <v>363</v>
      </c>
      <c r="G153" s="38"/>
      <c r="H153" s="100"/>
      <c r="I153" t="str">
        <f t="shared" si="2"/>
        <v>Response by:</v>
      </c>
    </row>
    <row r="154" spans="1:10" x14ac:dyDescent="0.3">
      <c r="A154" s="2" t="s">
        <v>359</v>
      </c>
      <c r="G154" s="38"/>
      <c r="H154" s="100"/>
      <c r="I154" t="str">
        <f t="shared" si="2"/>
        <v>Response by:</v>
      </c>
    </row>
    <row r="155" spans="1:10" x14ac:dyDescent="0.3">
      <c r="A155" s="2" t="s">
        <v>347</v>
      </c>
      <c r="E155" s="4" t="s">
        <v>403</v>
      </c>
      <c r="F155" s="4" t="s">
        <v>403</v>
      </c>
      <c r="G155" s="38" t="s">
        <v>64</v>
      </c>
      <c r="H155" s="100"/>
      <c r="I155" t="str">
        <f t="shared" si="2"/>
        <v>Response by:</v>
      </c>
    </row>
    <row r="156" spans="1:10" x14ac:dyDescent="0.3">
      <c r="A156" s="104" t="s">
        <v>534</v>
      </c>
      <c r="G156"/>
      <c r="H156" s="100" t="s">
        <v>543</v>
      </c>
      <c r="I156" t="str">
        <f t="shared" si="2"/>
        <v>No Response to Survey by:</v>
      </c>
    </row>
    <row r="157" spans="1:10" x14ac:dyDescent="0.3">
      <c r="A157" s="104" t="s">
        <v>535</v>
      </c>
      <c r="G157"/>
      <c r="H157" s="100" t="s">
        <v>543</v>
      </c>
      <c r="I157" t="str">
        <f t="shared" si="2"/>
        <v>No Response to Survey by:</v>
      </c>
    </row>
    <row r="158" spans="1:10" s="100" customFormat="1" x14ac:dyDescent="0.3">
      <c r="A158" s="117" t="s">
        <v>536</v>
      </c>
      <c r="B158" s="118"/>
      <c r="C158" s="118"/>
      <c r="D158" s="118"/>
      <c r="E158" s="118"/>
      <c r="F158" s="118" t="s">
        <v>403</v>
      </c>
      <c r="G158" s="100" t="s">
        <v>595</v>
      </c>
      <c r="I158" s="100" t="str">
        <f t="shared" si="2"/>
        <v>Response by:</v>
      </c>
    </row>
    <row r="159" spans="1:10" x14ac:dyDescent="0.3">
      <c r="A159" s="2" t="s">
        <v>353</v>
      </c>
      <c r="G159" s="38"/>
      <c r="H159" s="100"/>
      <c r="I159" t="str">
        <f t="shared" si="2"/>
        <v>Response by:</v>
      </c>
    </row>
    <row r="160" spans="1:10" x14ac:dyDescent="0.3">
      <c r="A160" s="2" t="s">
        <v>395</v>
      </c>
      <c r="D160" s="4" t="s">
        <v>403</v>
      </c>
      <c r="G160" s="38"/>
      <c r="H160" s="100"/>
      <c r="I160" t="str">
        <f t="shared" si="2"/>
        <v>Response by:</v>
      </c>
    </row>
    <row r="161" spans="1:10" x14ac:dyDescent="0.3">
      <c r="A161" s="104" t="s">
        <v>537</v>
      </c>
      <c r="G161"/>
      <c r="H161" s="100" t="s">
        <v>543</v>
      </c>
      <c r="I161" t="str">
        <f t="shared" si="2"/>
        <v>No Response to Survey by:</v>
      </c>
    </row>
    <row r="162" spans="1:10" x14ac:dyDescent="0.3">
      <c r="A162" s="104" t="s">
        <v>538</v>
      </c>
      <c r="G162"/>
      <c r="H162" s="100" t="s">
        <v>543</v>
      </c>
      <c r="I162" t="str">
        <f t="shared" si="2"/>
        <v>No Response to Survey by:</v>
      </c>
    </row>
    <row r="163" spans="1:10" x14ac:dyDescent="0.3">
      <c r="A163" s="2" t="s">
        <v>392</v>
      </c>
      <c r="B163" s="4" t="s">
        <v>403</v>
      </c>
      <c r="C163" s="4" t="s">
        <v>403</v>
      </c>
      <c r="D163" s="4" t="s">
        <v>403</v>
      </c>
      <c r="E163" s="4" t="s">
        <v>403</v>
      </c>
      <c r="G163" s="38"/>
      <c r="H163" s="100"/>
      <c r="I163" t="str">
        <f t="shared" si="2"/>
        <v>Response by:</v>
      </c>
    </row>
    <row r="164" spans="1:10" s="100" customFormat="1" x14ac:dyDescent="0.3">
      <c r="A164" s="117" t="s">
        <v>539</v>
      </c>
      <c r="B164" s="118"/>
      <c r="C164" s="118"/>
      <c r="D164" s="118"/>
      <c r="E164" s="118"/>
      <c r="F164" s="118"/>
      <c r="I164" s="100" t="str">
        <f t="shared" si="2"/>
        <v>Response by:</v>
      </c>
    </row>
    <row r="165" spans="1:10" s="100" customFormat="1" x14ac:dyDescent="0.3">
      <c r="A165" s="117" t="s">
        <v>540</v>
      </c>
      <c r="B165" s="118"/>
      <c r="C165" s="118"/>
      <c r="D165" s="118"/>
      <c r="E165" s="118"/>
      <c r="F165" s="118"/>
      <c r="I165" s="100" t="str">
        <f t="shared" si="2"/>
        <v>Response by:</v>
      </c>
    </row>
    <row r="166" spans="1:10" x14ac:dyDescent="0.3">
      <c r="A166" s="8" t="s">
        <v>107</v>
      </c>
      <c r="B166" s="9"/>
      <c r="C166" s="9"/>
      <c r="D166" s="9"/>
      <c r="E166" s="9" t="s">
        <v>403</v>
      </c>
      <c r="F166" s="9"/>
      <c r="G166" s="39"/>
      <c r="H166" s="103"/>
      <c r="I166" t="str">
        <f t="shared" si="2"/>
        <v>Response by:</v>
      </c>
      <c r="J166" s="7"/>
    </row>
    <row r="167" spans="1:10" x14ac:dyDescent="0.3">
      <c r="A167" s="2" t="s">
        <v>379</v>
      </c>
      <c r="G167" s="38"/>
      <c r="H167" s="100"/>
      <c r="I167" t="str">
        <f t="shared" si="2"/>
        <v>Response by:</v>
      </c>
    </row>
    <row r="168" spans="1:10" x14ac:dyDescent="0.3">
      <c r="A168" s="2" t="s">
        <v>381</v>
      </c>
      <c r="E168" s="4" t="s">
        <v>403</v>
      </c>
      <c r="G168" s="38"/>
      <c r="H168" s="100"/>
      <c r="I168" t="str">
        <f t="shared" si="2"/>
        <v>Response by:</v>
      </c>
    </row>
    <row r="169" spans="1:10" x14ac:dyDescent="0.3">
      <c r="A169" s="104" t="s">
        <v>541</v>
      </c>
      <c r="G169"/>
      <c r="H169" s="100" t="s">
        <v>543</v>
      </c>
      <c r="I169" t="str">
        <f t="shared" si="2"/>
        <v>No Response to Survey by:</v>
      </c>
    </row>
    <row r="170" spans="1:10" x14ac:dyDescent="0.3">
      <c r="A170" s="2" t="s">
        <v>360</v>
      </c>
      <c r="B170" s="4" t="s">
        <v>403</v>
      </c>
      <c r="F170" s="4" t="s">
        <v>403</v>
      </c>
      <c r="G170" s="38" t="s">
        <v>110</v>
      </c>
      <c r="H170" s="100"/>
      <c r="I170" t="str">
        <f t="shared" si="2"/>
        <v>Response by:</v>
      </c>
    </row>
    <row r="171" spans="1:10" x14ac:dyDescent="0.3">
      <c r="A171" s="2" t="s">
        <v>365</v>
      </c>
      <c r="G171" s="38"/>
      <c r="H171" s="100"/>
      <c r="I171" t="str">
        <f t="shared" si="2"/>
        <v>Response by:</v>
      </c>
    </row>
    <row r="172" spans="1:10" x14ac:dyDescent="0.3">
      <c r="A172" s="104" t="s">
        <v>542</v>
      </c>
      <c r="G172"/>
      <c r="H172" s="100" t="s">
        <v>543</v>
      </c>
      <c r="I172" t="str">
        <f t="shared" si="2"/>
        <v>No Response to Survey by:</v>
      </c>
    </row>
    <row r="173" spans="1:10" x14ac:dyDescent="0.3">
      <c r="A173" s="2" t="s">
        <v>370</v>
      </c>
      <c r="F173" s="4" t="s">
        <v>403</v>
      </c>
      <c r="G173" s="38" t="s">
        <v>211</v>
      </c>
      <c r="H173" s="100"/>
      <c r="I173" t="str">
        <f t="shared" si="2"/>
        <v>Response by:</v>
      </c>
    </row>
    <row r="174" spans="1:10" x14ac:dyDescent="0.3">
      <c r="A174" s="2" t="s">
        <v>284</v>
      </c>
      <c r="F174" s="4" t="s">
        <v>403</v>
      </c>
      <c r="G174" s="38" t="s">
        <v>52</v>
      </c>
      <c r="H174" s="100"/>
      <c r="I174" t="str">
        <f t="shared" si="2"/>
        <v>Response by:</v>
      </c>
    </row>
    <row r="175" spans="1:10" x14ac:dyDescent="0.3">
      <c r="A175" s="2" t="s">
        <v>155</v>
      </c>
      <c r="G175" s="38"/>
      <c r="H175" s="100"/>
      <c r="I175" t="str">
        <f t="shared" si="2"/>
        <v>Response by:</v>
      </c>
    </row>
    <row r="176" spans="1:10" x14ac:dyDescent="0.3">
      <c r="A176" s="2" t="s">
        <v>164</v>
      </c>
      <c r="G176" s="38"/>
      <c r="H176" s="100"/>
      <c r="I176" t="str">
        <f t="shared" si="2"/>
        <v>Response by:</v>
      </c>
    </row>
    <row r="177" spans="1:9" x14ac:dyDescent="0.3">
      <c r="A177" s="2" t="s">
        <v>181</v>
      </c>
      <c r="G177" s="38"/>
      <c r="H177" s="100"/>
      <c r="I177" t="str">
        <f t="shared" si="2"/>
        <v>Response by:</v>
      </c>
    </row>
    <row r="178" spans="1:9" x14ac:dyDescent="0.3">
      <c r="A178" s="2" t="s">
        <v>356</v>
      </c>
      <c r="G178" s="38"/>
      <c r="H178" s="100"/>
      <c r="I178" t="str">
        <f t="shared" si="2"/>
        <v>Response by:</v>
      </c>
    </row>
    <row r="179" spans="1:9" x14ac:dyDescent="0.3">
      <c r="I179" t="str">
        <f t="shared" si="2"/>
        <v>Response by:</v>
      </c>
    </row>
  </sheetData>
  <sortState ref="A73:H82">
    <sortCondition ref="A82"/>
  </sortState>
  <mergeCells count="1">
    <mergeCell ref="A4:C4"/>
  </mergeCells>
  <conditionalFormatting sqref="A9">
    <cfRule type="duplicateValues" dxfId="5" priority="2"/>
  </conditionalFormatting>
  <conditionalFormatting sqref="A10:A178">
    <cfRule type="duplicateValues" dxfId="4" priority="1"/>
  </conditionalFormatting>
  <dataValidations count="1">
    <dataValidation type="list" allowBlank="1" showInputMessage="1" showErrorMessage="1" sqref="B6">
      <formula1>$A$10:$A$178</formula1>
    </dataValidation>
  </dataValidations>
  <printOptions gridLines="1"/>
  <pageMargins left="0.7" right="0.7" top="0.7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zoomScale="90" zoomScaleNormal="90" workbookViewId="0">
      <pane xSplit="1" ySplit="9" topLeftCell="B10" activePane="bottomRight" state="frozen"/>
      <selection pane="topRight" activeCell="B1" sqref="B1"/>
      <selection pane="bottomLeft" activeCell="A2" sqref="A2"/>
      <selection pane="bottomRight" activeCell="B7" sqref="B7"/>
    </sheetView>
  </sheetViews>
  <sheetFormatPr defaultColWidth="48.33203125" defaultRowHeight="14.4" x14ac:dyDescent="0.3"/>
  <cols>
    <col min="1" max="1" width="16.6640625" style="5" customWidth="1"/>
    <col min="2" max="2" width="17.6640625" style="4" customWidth="1"/>
    <col min="3" max="3" width="18.44140625" style="4" customWidth="1"/>
    <col min="4" max="4" width="26.109375" style="4" customWidth="1"/>
    <col min="5" max="5" width="17.6640625" style="4" customWidth="1"/>
    <col min="6" max="6" width="79.109375" style="1" customWidth="1"/>
    <col min="7" max="7" width="75.33203125" style="1" customWidth="1"/>
    <col min="8" max="8" width="16.109375" style="100" hidden="1" customWidth="1"/>
    <col min="9" max="9" width="23" style="1" hidden="1" customWidth="1"/>
    <col min="10" max="16384" width="48.33203125" style="1"/>
  </cols>
  <sheetData>
    <row r="1" spans="1:10" x14ac:dyDescent="0.3">
      <c r="A1" s="27" t="s">
        <v>446</v>
      </c>
      <c r="B1" s="20"/>
      <c r="C1" s="20"/>
      <c r="D1" s="20"/>
      <c r="E1" s="20"/>
    </row>
    <row r="2" spans="1:10" x14ac:dyDescent="0.3">
      <c r="A2" s="27"/>
      <c r="B2" s="20"/>
      <c r="C2" s="20"/>
      <c r="D2" s="113" t="str">
        <f>VLOOKUP($B$7, $A$10:$I$178, 9, FALSE)</f>
        <v>Response by:</v>
      </c>
      <c r="E2" s="110" t="str">
        <f>$B$7</f>
        <v>Bristol</v>
      </c>
      <c r="F2" s="40"/>
    </row>
    <row r="3" spans="1:10" ht="28.8" x14ac:dyDescent="0.3">
      <c r="A3" s="15"/>
      <c r="B3" s="20"/>
      <c r="C3" s="20"/>
      <c r="D3" s="86" t="s">
        <v>413</v>
      </c>
      <c r="E3" s="16">
        <f>VLOOKUP($B$7, $A$10:$I$178, 2, FALSE)</f>
        <v>0</v>
      </c>
      <c r="F3" s="153" t="s">
        <v>442</v>
      </c>
      <c r="G3" s="3"/>
    </row>
    <row r="4" spans="1:10" x14ac:dyDescent="0.3">
      <c r="A4" s="28" t="s">
        <v>432</v>
      </c>
      <c r="B4" s="20"/>
      <c r="C4" s="20"/>
      <c r="D4" s="86" t="s">
        <v>455</v>
      </c>
      <c r="E4" s="16">
        <f>VLOOKUP($B$7, $A$10:$I$178, 3, FALSE)</f>
        <v>0</v>
      </c>
      <c r="F4" s="154"/>
      <c r="G4" s="29"/>
    </row>
    <row r="5" spans="1:10" ht="62.4" customHeight="1" x14ac:dyDescent="0.3">
      <c r="A5" s="152" t="s">
        <v>448</v>
      </c>
      <c r="B5" s="152"/>
      <c r="C5" s="152"/>
      <c r="D5" s="86" t="s">
        <v>456</v>
      </c>
      <c r="E5" s="16">
        <f>VLOOKUP($B$7, $A$10:$I$178, 4, FALSE)</f>
        <v>0</v>
      </c>
      <c r="F5" s="143">
        <f>VLOOKUP($B$7, $A$10:$I$178, 6, FALSE)</f>
        <v>0</v>
      </c>
    </row>
    <row r="6" spans="1:10" x14ac:dyDescent="0.3">
      <c r="A6" s="15"/>
      <c r="B6" s="20"/>
      <c r="C6" s="20"/>
      <c r="D6" s="86" t="s">
        <v>441</v>
      </c>
      <c r="E6" s="16">
        <f>VLOOKUP($B$7, $A$10:$I$178, 5, FALSE)</f>
        <v>0</v>
      </c>
      <c r="F6" s="95" t="s">
        <v>436</v>
      </c>
      <c r="G6" s="3"/>
    </row>
    <row r="7" spans="1:10" ht="43.2" x14ac:dyDescent="0.3">
      <c r="A7" s="23" t="s">
        <v>470</v>
      </c>
      <c r="B7" s="26" t="s">
        <v>53</v>
      </c>
      <c r="D7" s="20"/>
      <c r="E7" s="20"/>
      <c r="F7" s="143" t="str">
        <f>VLOOKUP($B$7, $A$10:$I$178, 7, FALSE)</f>
        <v>All health benefits are all budgeted in the BOE's original budget and then a budget amendment is done to move them through the City budget.</v>
      </c>
      <c r="G7" s="29"/>
    </row>
    <row r="8" spans="1:10" x14ac:dyDescent="0.3">
      <c r="B8" s="20" t="s">
        <v>449</v>
      </c>
      <c r="C8" s="20" t="s">
        <v>450</v>
      </c>
      <c r="D8" s="20" t="s">
        <v>451</v>
      </c>
      <c r="E8" s="20" t="s">
        <v>452</v>
      </c>
      <c r="F8" s="20"/>
    </row>
    <row r="9" spans="1:10" s="19" customFormat="1" ht="44.4" customHeight="1" x14ac:dyDescent="0.3">
      <c r="A9" s="18" t="s">
        <v>546</v>
      </c>
      <c r="B9" s="33" t="s">
        <v>413</v>
      </c>
      <c r="C9" s="33" t="s">
        <v>414</v>
      </c>
      <c r="D9" s="33" t="s">
        <v>447</v>
      </c>
      <c r="E9" s="33" t="s">
        <v>441</v>
      </c>
      <c r="F9" s="18" t="s">
        <v>457</v>
      </c>
      <c r="G9" s="18" t="s">
        <v>458</v>
      </c>
      <c r="H9" s="106" t="s">
        <v>544</v>
      </c>
      <c r="I9" s="107" t="s">
        <v>545</v>
      </c>
    </row>
    <row r="10" spans="1:10" s="25" customFormat="1" ht="15" customHeight="1" x14ac:dyDescent="0.3">
      <c r="A10" s="2" t="s">
        <v>295</v>
      </c>
      <c r="B10" s="4"/>
      <c r="C10" s="4"/>
      <c r="D10" s="4"/>
      <c r="E10" s="4"/>
      <c r="F10" s="38"/>
      <c r="G10" s="38"/>
      <c r="H10" s="100"/>
      <c r="I10" s="25" t="str">
        <f>IF(H10="N", "No Response to Survey by:", "Response by:")</f>
        <v>Response by:</v>
      </c>
    </row>
    <row r="11" spans="1:10" s="137" customFormat="1" ht="15" customHeight="1" x14ac:dyDescent="0.3">
      <c r="A11" s="117" t="s">
        <v>500</v>
      </c>
      <c r="B11" s="135"/>
      <c r="C11" s="135"/>
      <c r="D11" s="135" t="s">
        <v>403</v>
      </c>
      <c r="E11" s="135" t="s">
        <v>403</v>
      </c>
      <c r="F11" s="136" t="s">
        <v>574</v>
      </c>
      <c r="G11" s="136"/>
      <c r="H11" s="100"/>
      <c r="I11" s="128" t="str">
        <f t="shared" ref="I11:I74" si="0">IF(H11="N", "No Response to Survey by:", "Response by:")</f>
        <v>Response by:</v>
      </c>
      <c r="J11" s="103"/>
    </row>
    <row r="12" spans="1:10" s="10" customFormat="1" ht="15" customHeight="1" x14ac:dyDescent="0.3">
      <c r="A12" s="2" t="s">
        <v>186</v>
      </c>
      <c r="B12" s="4"/>
      <c r="C12" s="4"/>
      <c r="D12" s="4"/>
      <c r="E12" s="4"/>
      <c r="F12" s="38"/>
      <c r="G12" s="38"/>
      <c r="H12" s="103"/>
      <c r="I12" s="25" t="str">
        <f t="shared" si="0"/>
        <v>Response by:</v>
      </c>
    </row>
    <row r="13" spans="1:10" s="10" customFormat="1" ht="15" customHeight="1" x14ac:dyDescent="0.3">
      <c r="A13" s="2" t="s">
        <v>320</v>
      </c>
      <c r="B13" s="4"/>
      <c r="C13" s="4"/>
      <c r="D13" s="4"/>
      <c r="E13" s="4"/>
      <c r="F13" s="38"/>
      <c r="G13" s="38"/>
      <c r="H13" s="103"/>
      <c r="I13" s="25" t="str">
        <f t="shared" si="0"/>
        <v>Response by:</v>
      </c>
    </row>
    <row r="14" spans="1:10" s="25" customFormat="1" ht="15" customHeight="1" x14ac:dyDescent="0.3">
      <c r="A14" s="2" t="s">
        <v>368</v>
      </c>
      <c r="B14" s="4"/>
      <c r="C14" s="4"/>
      <c r="D14" s="4"/>
      <c r="E14" s="4"/>
      <c r="F14" s="38"/>
      <c r="G14" s="38" t="s">
        <v>200</v>
      </c>
      <c r="H14" s="103"/>
      <c r="I14" s="25" t="str">
        <f t="shared" si="0"/>
        <v>Response by:</v>
      </c>
      <c r="J14" s="10"/>
    </row>
    <row r="15" spans="1:10" s="25" customFormat="1" ht="15" customHeight="1" x14ac:dyDescent="0.3">
      <c r="A15" s="2" t="s">
        <v>398</v>
      </c>
      <c r="B15" s="4"/>
      <c r="C15" s="4"/>
      <c r="D15" s="4"/>
      <c r="E15" s="4"/>
      <c r="F15" s="38"/>
      <c r="G15" s="38"/>
      <c r="H15" s="100"/>
      <c r="I15" s="25" t="str">
        <f t="shared" si="0"/>
        <v>Response by:</v>
      </c>
    </row>
    <row r="16" spans="1:10" s="25" customFormat="1" ht="15" customHeight="1" x14ac:dyDescent="0.3">
      <c r="A16" s="2" t="s">
        <v>219</v>
      </c>
      <c r="B16" s="4"/>
      <c r="C16" s="4"/>
      <c r="D16" s="4"/>
      <c r="E16" s="4"/>
      <c r="F16" s="38"/>
      <c r="G16" s="38" t="s">
        <v>221</v>
      </c>
      <c r="H16" s="100"/>
      <c r="I16" s="25" t="str">
        <f t="shared" si="0"/>
        <v>Response by:</v>
      </c>
    </row>
    <row r="17" spans="1:10" s="25" customFormat="1" ht="15" customHeight="1" x14ac:dyDescent="0.3">
      <c r="A17" s="2" t="s">
        <v>344</v>
      </c>
      <c r="B17" s="4"/>
      <c r="C17" s="4"/>
      <c r="D17" s="4"/>
      <c r="E17" s="4"/>
      <c r="F17" s="38"/>
      <c r="G17" s="38"/>
      <c r="H17" s="100"/>
      <c r="I17" s="25" t="str">
        <f t="shared" si="0"/>
        <v>Response by:</v>
      </c>
    </row>
    <row r="18" spans="1:10" s="25" customFormat="1" ht="15" customHeight="1" x14ac:dyDescent="0.3">
      <c r="A18" s="104" t="s">
        <v>501</v>
      </c>
      <c r="B18" s="4"/>
      <c r="C18" s="4"/>
      <c r="D18" s="4"/>
      <c r="E18" s="4"/>
      <c r="F18" s="38"/>
      <c r="G18" s="38"/>
      <c r="H18" s="100" t="s">
        <v>543</v>
      </c>
      <c r="I18" s="25" t="str">
        <f t="shared" si="0"/>
        <v>No Response to Survey by:</v>
      </c>
      <c r="J18"/>
    </row>
    <row r="19" spans="1:10" s="25" customFormat="1" ht="15" customHeight="1" x14ac:dyDescent="0.3">
      <c r="A19" s="2" t="s">
        <v>38</v>
      </c>
      <c r="B19" s="4"/>
      <c r="C19" s="4"/>
      <c r="D19" s="4"/>
      <c r="E19" s="4" t="s">
        <v>403</v>
      </c>
      <c r="F19" s="38" t="s">
        <v>40</v>
      </c>
      <c r="G19" s="38"/>
      <c r="H19" s="100"/>
      <c r="I19" s="25" t="str">
        <f t="shared" si="0"/>
        <v>Response by:</v>
      </c>
    </row>
    <row r="20" spans="1:10" s="25" customFormat="1" ht="15" customHeight="1" x14ac:dyDescent="0.3">
      <c r="A20" s="2" t="s">
        <v>206</v>
      </c>
      <c r="B20" s="4"/>
      <c r="C20" s="4"/>
      <c r="D20" s="4"/>
      <c r="E20" s="4"/>
      <c r="F20" s="38"/>
      <c r="G20" s="38" t="s">
        <v>208</v>
      </c>
      <c r="H20" s="100"/>
      <c r="I20" s="25" t="str">
        <f t="shared" si="0"/>
        <v>Response by:</v>
      </c>
    </row>
    <row r="21" spans="1:10" s="25" customFormat="1" ht="15" customHeight="1" x14ac:dyDescent="0.3">
      <c r="A21" s="104" t="s">
        <v>502</v>
      </c>
      <c r="B21" s="4"/>
      <c r="C21" s="4"/>
      <c r="D21" s="4"/>
      <c r="E21" s="4"/>
      <c r="F21" s="38"/>
      <c r="G21" s="38"/>
      <c r="H21" s="100" t="s">
        <v>543</v>
      </c>
      <c r="I21" s="25" t="str">
        <f t="shared" si="0"/>
        <v>No Response to Survey by:</v>
      </c>
      <c r="J21"/>
    </row>
    <row r="22" spans="1:10" s="25" customFormat="1" ht="15" customHeight="1" x14ac:dyDescent="0.3">
      <c r="A22" s="2" t="s">
        <v>47</v>
      </c>
      <c r="B22" s="4"/>
      <c r="C22" s="4"/>
      <c r="D22" s="4"/>
      <c r="E22" s="4"/>
      <c r="F22" s="38" t="s">
        <v>50</v>
      </c>
      <c r="G22" s="38" t="s">
        <v>52</v>
      </c>
      <c r="H22" s="100"/>
      <c r="I22" s="25" t="str">
        <f t="shared" si="0"/>
        <v>Response by:</v>
      </c>
    </row>
    <row r="23" spans="1:10" s="25" customFormat="1" ht="15" customHeight="1" x14ac:dyDescent="0.3">
      <c r="A23" s="2" t="s">
        <v>170</v>
      </c>
      <c r="B23" s="4"/>
      <c r="C23" s="4"/>
      <c r="D23" s="4"/>
      <c r="E23" s="4" t="s">
        <v>403</v>
      </c>
      <c r="F23" s="38" t="s">
        <v>237</v>
      </c>
      <c r="G23" s="38"/>
      <c r="H23" s="100"/>
      <c r="I23" s="25" t="str">
        <f t="shared" si="0"/>
        <v>Response by:</v>
      </c>
    </row>
    <row r="24" spans="1:10" s="25" customFormat="1" ht="15" customHeight="1" x14ac:dyDescent="0.3">
      <c r="A24" s="8" t="s">
        <v>445</v>
      </c>
      <c r="B24" s="9"/>
      <c r="C24" s="9"/>
      <c r="D24" s="9"/>
      <c r="E24" s="9" t="s">
        <v>403</v>
      </c>
      <c r="F24" s="39" t="s">
        <v>7</v>
      </c>
      <c r="G24" s="39"/>
      <c r="H24" s="100"/>
      <c r="I24" s="25" t="str">
        <f t="shared" si="0"/>
        <v>Response by:</v>
      </c>
    </row>
    <row r="25" spans="1:10" s="25" customFormat="1" ht="15" customHeight="1" x14ac:dyDescent="0.3">
      <c r="A25" s="2" t="s">
        <v>349</v>
      </c>
      <c r="B25" s="4"/>
      <c r="C25" s="4"/>
      <c r="D25" s="4"/>
      <c r="E25" s="4" t="s">
        <v>403</v>
      </c>
      <c r="F25" s="38" t="s">
        <v>80</v>
      </c>
      <c r="G25" s="38"/>
      <c r="H25" s="100"/>
      <c r="I25" s="25" t="str">
        <f t="shared" si="0"/>
        <v>Response by:</v>
      </c>
    </row>
    <row r="26" spans="1:10" s="25" customFormat="1" ht="15" customHeight="1" x14ac:dyDescent="0.3">
      <c r="A26" s="2" t="s">
        <v>53</v>
      </c>
      <c r="B26" s="4"/>
      <c r="C26" s="4"/>
      <c r="D26" s="4"/>
      <c r="E26" s="4"/>
      <c r="F26" s="38"/>
      <c r="G26" s="38" t="s">
        <v>56</v>
      </c>
      <c r="H26" s="100"/>
      <c r="I26" s="25" t="str">
        <f t="shared" si="0"/>
        <v>Response by:</v>
      </c>
    </row>
    <row r="27" spans="1:10" s="128" customFormat="1" ht="15" customHeight="1" x14ac:dyDescent="0.3">
      <c r="A27" s="117" t="s">
        <v>503</v>
      </c>
      <c r="B27" s="118"/>
      <c r="C27" s="118"/>
      <c r="D27" s="118"/>
      <c r="E27" s="118"/>
      <c r="F27" s="127"/>
      <c r="G27" s="127"/>
      <c r="H27" s="100"/>
      <c r="I27" s="128" t="str">
        <f t="shared" si="0"/>
        <v>Response by:</v>
      </c>
      <c r="J27" s="100"/>
    </row>
    <row r="28" spans="1:10" s="25" customFormat="1" ht="15" customHeight="1" x14ac:dyDescent="0.3">
      <c r="A28" s="2" t="s">
        <v>82</v>
      </c>
      <c r="B28" s="4"/>
      <c r="C28" s="4"/>
      <c r="D28" s="4"/>
      <c r="E28" s="4"/>
      <c r="F28" s="38"/>
      <c r="G28" s="38"/>
      <c r="H28" s="100"/>
      <c r="I28" s="25" t="str">
        <f t="shared" si="0"/>
        <v>Response by:</v>
      </c>
    </row>
    <row r="29" spans="1:10" s="25" customFormat="1" ht="15" customHeight="1" x14ac:dyDescent="0.3">
      <c r="A29" s="2" t="s">
        <v>385</v>
      </c>
      <c r="B29" s="4"/>
      <c r="C29" s="4"/>
      <c r="D29" s="4"/>
      <c r="E29" s="4"/>
      <c r="F29" s="38"/>
      <c r="G29" s="38" t="s">
        <v>330</v>
      </c>
      <c r="H29" s="100"/>
      <c r="I29" s="25" t="str">
        <f t="shared" si="0"/>
        <v>Response by:</v>
      </c>
    </row>
    <row r="30" spans="1:10" s="25" customFormat="1" ht="15" customHeight="1" x14ac:dyDescent="0.3">
      <c r="A30" s="104" t="s">
        <v>504</v>
      </c>
      <c r="B30" s="4"/>
      <c r="C30" s="4"/>
      <c r="D30" s="4"/>
      <c r="E30" s="4"/>
      <c r="F30" s="38"/>
      <c r="G30"/>
      <c r="H30" s="100" t="s">
        <v>543</v>
      </c>
      <c r="I30" s="25" t="str">
        <f t="shared" si="0"/>
        <v>No Response to Survey by:</v>
      </c>
      <c r="J30"/>
    </row>
    <row r="31" spans="1:10" s="25" customFormat="1" ht="15" customHeight="1" x14ac:dyDescent="0.3">
      <c r="A31" s="2" t="s">
        <v>383</v>
      </c>
      <c r="B31" s="4"/>
      <c r="C31" s="4"/>
      <c r="D31" s="4"/>
      <c r="E31" s="4" t="s">
        <v>403</v>
      </c>
      <c r="F31" s="38" t="s">
        <v>304</v>
      </c>
      <c r="G31" s="38"/>
      <c r="H31" s="100"/>
      <c r="I31" s="25" t="str">
        <f t="shared" si="0"/>
        <v>Response by:</v>
      </c>
    </row>
    <row r="32" spans="1:10" s="25" customFormat="1" ht="15" customHeight="1" x14ac:dyDescent="0.3">
      <c r="A32" s="2" t="s">
        <v>351</v>
      </c>
      <c r="B32" s="4"/>
      <c r="C32" s="4"/>
      <c r="D32" s="4"/>
      <c r="E32" s="4"/>
      <c r="F32" s="38"/>
      <c r="G32" s="38"/>
      <c r="H32" s="100"/>
      <c r="I32" s="25" t="str">
        <f t="shared" si="0"/>
        <v>Response by:</v>
      </c>
    </row>
    <row r="33" spans="1:10" s="10" customFormat="1" ht="15" customHeight="1" x14ac:dyDescent="0.3">
      <c r="A33" s="2" t="s">
        <v>373</v>
      </c>
      <c r="B33" s="4"/>
      <c r="C33" s="4"/>
      <c r="D33" s="4"/>
      <c r="E33" s="4"/>
      <c r="F33" s="38"/>
      <c r="G33" s="38"/>
      <c r="H33" s="100"/>
      <c r="I33" s="25" t="str">
        <f t="shared" si="0"/>
        <v>Response by:</v>
      </c>
      <c r="J33" s="25"/>
    </row>
    <row r="34" spans="1:10" s="25" customFormat="1" ht="15" customHeight="1" x14ac:dyDescent="0.3">
      <c r="A34" s="2" t="s">
        <v>372</v>
      </c>
      <c r="B34" s="4"/>
      <c r="C34" s="4"/>
      <c r="D34" s="4"/>
      <c r="E34" s="4"/>
      <c r="F34" s="38"/>
      <c r="G34" s="38"/>
      <c r="H34" s="100"/>
      <c r="I34" s="25" t="str">
        <f t="shared" si="0"/>
        <v>Response by:</v>
      </c>
    </row>
    <row r="35" spans="1:10" s="25" customFormat="1" ht="15" customHeight="1" x14ac:dyDescent="0.3">
      <c r="A35" s="2" t="s">
        <v>364</v>
      </c>
      <c r="B35" s="4"/>
      <c r="C35" s="4"/>
      <c r="D35" s="4" t="s">
        <v>403</v>
      </c>
      <c r="E35" s="4"/>
      <c r="F35" s="38"/>
      <c r="G35" s="38"/>
      <c r="H35" s="100"/>
      <c r="I35" s="25" t="str">
        <f t="shared" si="0"/>
        <v>Response by:</v>
      </c>
    </row>
    <row r="36" spans="1:10" s="25" customFormat="1" ht="15" customHeight="1" x14ac:dyDescent="0.3">
      <c r="A36" s="2" t="s">
        <v>345</v>
      </c>
      <c r="B36" s="4"/>
      <c r="C36" s="4"/>
      <c r="D36" s="4"/>
      <c r="E36" s="4"/>
      <c r="F36" s="38"/>
      <c r="G36" s="38" t="s">
        <v>20</v>
      </c>
      <c r="H36" s="100"/>
      <c r="I36" s="25" t="str">
        <f t="shared" si="0"/>
        <v>Response by:</v>
      </c>
    </row>
    <row r="37" spans="1:10" s="25" customFormat="1" ht="15" customHeight="1" x14ac:dyDescent="0.3">
      <c r="A37" s="2" t="s">
        <v>177</v>
      </c>
      <c r="B37" s="4"/>
      <c r="C37" s="4"/>
      <c r="D37" s="4"/>
      <c r="E37" s="4"/>
      <c r="F37" s="38"/>
      <c r="G37" s="38"/>
      <c r="H37" s="100"/>
      <c r="I37" s="25" t="str">
        <f t="shared" si="0"/>
        <v>Response by:</v>
      </c>
    </row>
    <row r="38" spans="1:10" s="10" customFormat="1" ht="15" customHeight="1" x14ac:dyDescent="0.3">
      <c r="A38" s="8" t="s">
        <v>183</v>
      </c>
      <c r="B38" s="9" t="s">
        <v>403</v>
      </c>
      <c r="C38" s="9"/>
      <c r="D38" s="9"/>
      <c r="E38" s="9"/>
      <c r="F38" s="39"/>
      <c r="G38" s="39"/>
      <c r="H38" s="103"/>
      <c r="I38" s="25" t="str">
        <f t="shared" si="0"/>
        <v>Response by:</v>
      </c>
    </row>
    <row r="39" spans="1:10" s="25" customFormat="1" ht="15" customHeight="1" x14ac:dyDescent="0.3">
      <c r="A39" s="2" t="s">
        <v>144</v>
      </c>
      <c r="B39" s="4"/>
      <c r="C39" s="4"/>
      <c r="D39" s="4"/>
      <c r="E39" s="4"/>
      <c r="F39" s="38"/>
      <c r="G39" s="38" t="s">
        <v>148</v>
      </c>
      <c r="H39" s="100"/>
      <c r="I39" s="25" t="str">
        <f t="shared" si="0"/>
        <v>Response by:</v>
      </c>
    </row>
    <row r="40" spans="1:10" s="25" customFormat="1" ht="15" customHeight="1" x14ac:dyDescent="0.3">
      <c r="A40" s="2" t="s">
        <v>267</v>
      </c>
      <c r="B40" s="4"/>
      <c r="C40" s="4"/>
      <c r="D40" s="4"/>
      <c r="E40" s="4"/>
      <c r="F40" s="38"/>
      <c r="G40" s="38"/>
      <c r="H40" s="100"/>
      <c r="I40" s="25" t="str">
        <f t="shared" si="0"/>
        <v>Response by:</v>
      </c>
    </row>
    <row r="41" spans="1:10" s="25" customFormat="1" ht="15" customHeight="1" x14ac:dyDescent="0.3">
      <c r="A41" s="2" t="s">
        <v>273</v>
      </c>
      <c r="B41" s="4"/>
      <c r="C41" s="4"/>
      <c r="D41" s="4"/>
      <c r="E41" s="4" t="s">
        <v>403</v>
      </c>
      <c r="F41" s="38" t="s">
        <v>275</v>
      </c>
      <c r="G41" s="38"/>
      <c r="H41" s="100"/>
      <c r="I41" s="25" t="str">
        <f t="shared" si="0"/>
        <v>Response by:</v>
      </c>
    </row>
    <row r="42" spans="1:10" s="25" customFormat="1" ht="15" customHeight="1" x14ac:dyDescent="0.3">
      <c r="A42" s="2" t="s">
        <v>161</v>
      </c>
      <c r="B42" s="4"/>
      <c r="C42" s="4"/>
      <c r="D42" s="4"/>
      <c r="E42" s="4"/>
      <c r="F42" s="38"/>
      <c r="G42" s="38"/>
      <c r="H42" s="100"/>
      <c r="I42" s="25" t="str">
        <f t="shared" si="0"/>
        <v>Response by:</v>
      </c>
    </row>
    <row r="43" spans="1:10" s="128" customFormat="1" ht="15" customHeight="1" x14ac:dyDescent="0.3">
      <c r="A43" s="117" t="s">
        <v>505</v>
      </c>
      <c r="B43" s="118"/>
      <c r="C43" s="118"/>
      <c r="D43" s="118" t="s">
        <v>403</v>
      </c>
      <c r="E43" s="118" t="s">
        <v>403</v>
      </c>
      <c r="F43" s="127" t="s">
        <v>579</v>
      </c>
      <c r="G43" s="127"/>
      <c r="H43" s="100"/>
      <c r="I43" s="128" t="str">
        <f t="shared" si="0"/>
        <v>Response by:</v>
      </c>
      <c r="J43" s="100"/>
    </row>
    <row r="44" spans="1:10" s="25" customFormat="1" ht="15" customHeight="1" x14ac:dyDescent="0.3">
      <c r="A44" s="8" t="s">
        <v>315</v>
      </c>
      <c r="B44" s="9"/>
      <c r="C44" s="9"/>
      <c r="D44" s="9"/>
      <c r="E44" s="9"/>
      <c r="F44" s="39"/>
      <c r="G44" s="39"/>
      <c r="H44" s="103"/>
      <c r="I44" s="25" t="str">
        <f t="shared" si="0"/>
        <v>Response by:</v>
      </c>
      <c r="J44" s="10"/>
    </row>
    <row r="45" spans="1:10" s="25" customFormat="1" ht="15" customHeight="1" x14ac:dyDescent="0.3">
      <c r="A45" s="108" t="s">
        <v>506</v>
      </c>
      <c r="B45" s="4"/>
      <c r="C45" s="4"/>
      <c r="D45" s="4"/>
      <c r="E45" s="4"/>
      <c r="F45" s="38"/>
      <c r="G45" s="38"/>
      <c r="H45" s="103" t="s">
        <v>543</v>
      </c>
      <c r="I45" s="25" t="str">
        <f t="shared" si="0"/>
        <v>No Response to Survey by:</v>
      </c>
      <c r="J45"/>
    </row>
    <row r="46" spans="1:10" s="25" customFormat="1" ht="15" customHeight="1" x14ac:dyDescent="0.3">
      <c r="A46" s="108" t="s">
        <v>507</v>
      </c>
      <c r="B46" s="4"/>
      <c r="C46" s="4"/>
      <c r="D46" s="4"/>
      <c r="E46" s="4"/>
      <c r="F46" s="38"/>
      <c r="G46" s="38"/>
      <c r="H46" s="103" t="s">
        <v>543</v>
      </c>
      <c r="I46" s="25" t="str">
        <f t="shared" si="0"/>
        <v>No Response to Survey by:</v>
      </c>
      <c r="J46"/>
    </row>
    <row r="47" spans="1:10" s="25" customFormat="1" ht="15" customHeight="1" x14ac:dyDescent="0.3">
      <c r="A47" s="2" t="s">
        <v>184</v>
      </c>
      <c r="B47" s="4"/>
      <c r="C47" s="4"/>
      <c r="D47" s="4"/>
      <c r="E47" s="4"/>
      <c r="F47" s="38"/>
      <c r="G47" s="38"/>
      <c r="H47" s="100"/>
      <c r="I47" s="25" t="str">
        <f t="shared" si="0"/>
        <v>Response by:</v>
      </c>
    </row>
    <row r="48" spans="1:10" s="25" customFormat="1" ht="15" customHeight="1" x14ac:dyDescent="0.3">
      <c r="A48" s="2" t="s">
        <v>391</v>
      </c>
      <c r="B48" s="4"/>
      <c r="C48" s="4"/>
      <c r="D48" s="4"/>
      <c r="E48" s="4"/>
      <c r="F48" s="38"/>
      <c r="G48" s="38"/>
      <c r="H48" s="100"/>
      <c r="I48" s="25" t="str">
        <f t="shared" si="0"/>
        <v>Response by:</v>
      </c>
    </row>
    <row r="49" spans="1:10" s="25" customFormat="1" ht="15" customHeight="1" x14ac:dyDescent="0.3">
      <c r="A49" s="2" t="s">
        <v>290</v>
      </c>
      <c r="B49" s="4"/>
      <c r="C49" s="4"/>
      <c r="D49" s="4"/>
      <c r="E49" s="4"/>
      <c r="F49" s="38"/>
      <c r="G49" s="38"/>
      <c r="H49" s="100"/>
      <c r="I49" s="25" t="str">
        <f t="shared" si="0"/>
        <v>Response by:</v>
      </c>
    </row>
    <row r="50" spans="1:10" s="25" customFormat="1" ht="15" customHeight="1" x14ac:dyDescent="0.3">
      <c r="A50" s="2" t="s">
        <v>396</v>
      </c>
      <c r="B50" s="4"/>
      <c r="C50" s="4"/>
      <c r="D50" s="4"/>
      <c r="E50" s="4"/>
      <c r="F50" s="38"/>
      <c r="G50" s="38"/>
      <c r="H50" s="100"/>
      <c r="I50" s="25" t="str">
        <f t="shared" si="0"/>
        <v>Response by:</v>
      </c>
    </row>
    <row r="51" spans="1:10" s="25" customFormat="1" ht="15" customHeight="1" x14ac:dyDescent="0.3">
      <c r="A51" s="2" t="s">
        <v>400</v>
      </c>
      <c r="B51" s="4"/>
      <c r="C51" s="4"/>
      <c r="D51" s="4"/>
      <c r="E51" s="4"/>
      <c r="F51" s="38"/>
      <c r="G51" s="38"/>
      <c r="H51" s="100"/>
      <c r="I51" s="25" t="str">
        <f t="shared" si="0"/>
        <v>Response by:</v>
      </c>
    </row>
    <row r="52" spans="1:10" s="25" customFormat="1" ht="15" customHeight="1" x14ac:dyDescent="0.3">
      <c r="A52" s="104" t="s">
        <v>508</v>
      </c>
      <c r="B52" s="4"/>
      <c r="C52" s="4"/>
      <c r="D52" s="4"/>
      <c r="E52" s="4"/>
      <c r="F52" s="38"/>
      <c r="G52" s="38"/>
      <c r="H52" s="100" t="s">
        <v>543</v>
      </c>
      <c r="I52" s="25" t="str">
        <f t="shared" si="0"/>
        <v>No Response to Survey by:</v>
      </c>
      <c r="J52"/>
    </row>
    <row r="53" spans="1:10" s="25" customFormat="1" ht="15" customHeight="1" x14ac:dyDescent="0.3">
      <c r="A53" s="104" t="s">
        <v>509</v>
      </c>
      <c r="B53" s="9"/>
      <c r="C53" s="9"/>
      <c r="D53" s="9"/>
      <c r="E53" s="9"/>
      <c r="F53" s="39"/>
      <c r="G53" s="39"/>
      <c r="H53" s="100" t="s">
        <v>543</v>
      </c>
      <c r="I53" s="25" t="str">
        <f t="shared" si="0"/>
        <v>No Response to Survey by:</v>
      </c>
      <c r="J53" s="7"/>
    </row>
    <row r="54" spans="1:10" s="25" customFormat="1" ht="15" customHeight="1" x14ac:dyDescent="0.3">
      <c r="A54" s="104" t="s">
        <v>510</v>
      </c>
      <c r="B54" s="4"/>
      <c r="C54" s="4"/>
      <c r="D54" s="4"/>
      <c r="E54" s="4"/>
      <c r="F54" s="38"/>
      <c r="G54"/>
      <c r="H54" s="100" t="s">
        <v>543</v>
      </c>
      <c r="I54" s="25" t="str">
        <f t="shared" si="0"/>
        <v>No Response to Survey by:</v>
      </c>
      <c r="J54"/>
    </row>
    <row r="55" spans="1:10" s="25" customFormat="1" ht="15" customHeight="1" x14ac:dyDescent="0.3">
      <c r="A55" s="2" t="s">
        <v>120</v>
      </c>
      <c r="B55" s="4" t="s">
        <v>403</v>
      </c>
      <c r="C55" s="4" t="s">
        <v>403</v>
      </c>
      <c r="D55" s="4"/>
      <c r="E55" s="4"/>
      <c r="F55" s="38"/>
      <c r="G55" s="38"/>
      <c r="H55" s="100"/>
      <c r="I55" s="25" t="str">
        <f t="shared" si="0"/>
        <v>Response by:</v>
      </c>
    </row>
    <row r="56" spans="1:10" s="25" customFormat="1" ht="15" customHeight="1" x14ac:dyDescent="0.3">
      <c r="A56" s="2" t="s">
        <v>352</v>
      </c>
      <c r="B56" s="4"/>
      <c r="C56" s="4"/>
      <c r="D56" s="4"/>
      <c r="E56" s="4"/>
      <c r="F56" s="38"/>
      <c r="G56" s="38"/>
      <c r="H56" s="100"/>
      <c r="I56" s="25" t="str">
        <f t="shared" si="0"/>
        <v>Response by:</v>
      </c>
    </row>
    <row r="57" spans="1:10" s="25" customFormat="1" ht="15" customHeight="1" x14ac:dyDescent="0.3">
      <c r="A57" s="2" t="s">
        <v>354</v>
      </c>
      <c r="B57" s="4"/>
      <c r="C57" s="4"/>
      <c r="D57" s="4"/>
      <c r="E57" s="4"/>
      <c r="F57" s="38"/>
      <c r="G57" s="38"/>
      <c r="H57" s="100"/>
      <c r="I57" s="25" t="str">
        <f t="shared" si="0"/>
        <v>Response by:</v>
      </c>
    </row>
    <row r="58" spans="1:10" s="10" customFormat="1" ht="15" customHeight="1" x14ac:dyDescent="0.3">
      <c r="A58" s="104" t="s">
        <v>511</v>
      </c>
      <c r="B58" s="4"/>
      <c r="C58" s="4"/>
      <c r="D58" s="4"/>
      <c r="E58" s="4"/>
      <c r="F58" s="38"/>
      <c r="G58" s="38"/>
      <c r="H58" s="100" t="s">
        <v>543</v>
      </c>
      <c r="I58" s="25" t="str">
        <f t="shared" si="0"/>
        <v>No Response to Survey by:</v>
      </c>
      <c r="J58"/>
    </row>
    <row r="59" spans="1:10" s="25" customFormat="1" ht="15" customHeight="1" x14ac:dyDescent="0.3">
      <c r="A59" s="2" t="s">
        <v>371</v>
      </c>
      <c r="B59" s="4"/>
      <c r="C59" s="4"/>
      <c r="D59" s="4"/>
      <c r="E59" s="4"/>
      <c r="F59" s="38"/>
      <c r="G59" s="38"/>
      <c r="H59" s="100"/>
      <c r="I59" s="25" t="str">
        <f t="shared" si="0"/>
        <v>Response by:</v>
      </c>
    </row>
    <row r="60" spans="1:10" s="25" customFormat="1" ht="15" customHeight="1" x14ac:dyDescent="0.3">
      <c r="A60" s="104" t="s">
        <v>212</v>
      </c>
      <c r="B60" s="4"/>
      <c r="C60" s="4"/>
      <c r="D60" s="4"/>
      <c r="E60" s="4"/>
      <c r="F60" s="38"/>
      <c r="G60" s="38"/>
      <c r="H60" s="100" t="s">
        <v>543</v>
      </c>
      <c r="I60" s="25" t="str">
        <f t="shared" si="0"/>
        <v>No Response to Survey by:</v>
      </c>
    </row>
    <row r="61" spans="1:10" s="25" customFormat="1" ht="15" customHeight="1" x14ac:dyDescent="0.3">
      <c r="A61" s="2" t="s">
        <v>380</v>
      </c>
      <c r="B61" s="4"/>
      <c r="C61" s="4"/>
      <c r="D61" s="4" t="s">
        <v>403</v>
      </c>
      <c r="E61" s="4"/>
      <c r="F61" s="38"/>
      <c r="G61" s="38" t="s">
        <v>294</v>
      </c>
      <c r="H61" s="100"/>
      <c r="I61" s="25" t="str">
        <f t="shared" si="0"/>
        <v>Response by:</v>
      </c>
    </row>
    <row r="62" spans="1:10" s="25" customFormat="1" ht="15" customHeight="1" x14ac:dyDescent="0.3">
      <c r="A62" s="2" t="s">
        <v>369</v>
      </c>
      <c r="B62" s="4" t="s">
        <v>403</v>
      </c>
      <c r="C62" s="4"/>
      <c r="D62" s="4"/>
      <c r="E62" s="4"/>
      <c r="F62" s="38"/>
      <c r="G62" s="38"/>
      <c r="H62" s="100"/>
      <c r="I62" s="25" t="str">
        <f t="shared" si="0"/>
        <v>Response by:</v>
      </c>
    </row>
    <row r="63" spans="1:10" s="25" customFormat="1" ht="15" customHeight="1" x14ac:dyDescent="0.3">
      <c r="A63" s="2" t="s">
        <v>367</v>
      </c>
      <c r="B63" s="4"/>
      <c r="C63" s="4"/>
      <c r="D63" s="4"/>
      <c r="E63" s="4" t="s">
        <v>403</v>
      </c>
      <c r="F63" s="38" t="s">
        <v>195</v>
      </c>
      <c r="G63" s="38"/>
      <c r="H63" s="100"/>
      <c r="I63" s="25" t="str">
        <f t="shared" si="0"/>
        <v>Response by:</v>
      </c>
    </row>
    <row r="64" spans="1:10" s="25" customFormat="1" ht="15" customHeight="1" x14ac:dyDescent="0.3">
      <c r="A64" s="2" t="s">
        <v>42</v>
      </c>
      <c r="B64" s="4"/>
      <c r="C64" s="4"/>
      <c r="D64" s="4"/>
      <c r="E64" s="4"/>
      <c r="F64" s="38"/>
      <c r="G64" s="38" t="s">
        <v>46</v>
      </c>
      <c r="H64" s="100"/>
      <c r="I64" s="25" t="str">
        <f t="shared" si="0"/>
        <v>Response by:</v>
      </c>
    </row>
    <row r="65" spans="1:10" s="25" customFormat="1" ht="15" customHeight="1" x14ac:dyDescent="0.3">
      <c r="A65" s="104" t="s">
        <v>512</v>
      </c>
      <c r="B65" s="4"/>
      <c r="C65" s="4"/>
      <c r="D65" s="4"/>
      <c r="E65" s="4"/>
      <c r="F65" s="38"/>
      <c r="G65" s="38"/>
      <c r="H65" s="100" t="s">
        <v>543</v>
      </c>
      <c r="I65" s="25" t="str">
        <f t="shared" si="0"/>
        <v>No Response to Survey by:</v>
      </c>
      <c r="J65"/>
    </row>
    <row r="66" spans="1:10" s="25" customFormat="1" ht="15" customHeight="1" x14ac:dyDescent="0.3">
      <c r="A66" s="2" t="s">
        <v>374</v>
      </c>
      <c r="B66" s="4" t="s">
        <v>403</v>
      </c>
      <c r="C66" s="4" t="s">
        <v>403</v>
      </c>
      <c r="D66" s="4" t="s">
        <v>403</v>
      </c>
      <c r="E66" s="4" t="s">
        <v>403</v>
      </c>
      <c r="F66" s="38"/>
      <c r="G66" s="38"/>
      <c r="H66" s="100"/>
      <c r="I66" s="25" t="str">
        <f t="shared" si="0"/>
        <v>Response by:</v>
      </c>
    </row>
    <row r="67" spans="1:10" s="25" customFormat="1" ht="15" customHeight="1" x14ac:dyDescent="0.3">
      <c r="A67" s="2" t="s">
        <v>378</v>
      </c>
      <c r="B67" s="4"/>
      <c r="C67" s="4"/>
      <c r="D67" s="4"/>
      <c r="E67" s="4"/>
      <c r="F67" s="38"/>
      <c r="G67" s="38"/>
      <c r="H67" s="100"/>
      <c r="I67" s="25" t="str">
        <f t="shared" si="0"/>
        <v>Response by:</v>
      </c>
    </row>
    <row r="68" spans="1:10" s="25" customFormat="1" ht="15" customHeight="1" x14ac:dyDescent="0.3">
      <c r="A68" s="2" t="s">
        <v>348</v>
      </c>
      <c r="B68" s="4"/>
      <c r="C68" s="4"/>
      <c r="D68" s="4"/>
      <c r="E68" s="4"/>
      <c r="F68" s="38"/>
      <c r="G68" s="38"/>
      <c r="H68" s="100"/>
      <c r="I68" s="25" t="str">
        <f t="shared" si="0"/>
        <v>Response by:</v>
      </c>
    </row>
    <row r="69" spans="1:10" s="25" customFormat="1" ht="15" customHeight="1" x14ac:dyDescent="0.3">
      <c r="A69" s="2" t="s">
        <v>119</v>
      </c>
      <c r="B69" s="4"/>
      <c r="C69" s="4"/>
      <c r="D69" s="4"/>
      <c r="E69" s="4"/>
      <c r="F69" s="38"/>
      <c r="G69" s="38"/>
      <c r="H69" s="100"/>
      <c r="I69" s="25" t="str">
        <f t="shared" si="0"/>
        <v>Response by:</v>
      </c>
    </row>
    <row r="70" spans="1:10" s="25" customFormat="1" ht="15" customHeight="1" x14ac:dyDescent="0.3">
      <c r="A70" s="2" t="s">
        <v>93</v>
      </c>
      <c r="B70" s="4"/>
      <c r="C70" s="4"/>
      <c r="D70" s="4"/>
      <c r="E70" s="4" t="s">
        <v>403</v>
      </c>
      <c r="F70" s="38" t="s">
        <v>96</v>
      </c>
      <c r="G70" s="38"/>
      <c r="H70" s="100"/>
      <c r="I70" s="25" t="str">
        <f t="shared" si="0"/>
        <v>Response by:</v>
      </c>
    </row>
    <row r="71" spans="1:10" s="25" customFormat="1" ht="15" customHeight="1" x14ac:dyDescent="0.3">
      <c r="A71" s="8" t="s">
        <v>124</v>
      </c>
      <c r="B71" s="9" t="s">
        <v>403</v>
      </c>
      <c r="C71" s="9" t="s">
        <v>403</v>
      </c>
      <c r="D71" s="9" t="s">
        <v>403</v>
      </c>
      <c r="E71" s="9"/>
      <c r="F71" s="39"/>
      <c r="G71" s="39"/>
      <c r="H71" s="103"/>
      <c r="I71" s="25" t="str">
        <f t="shared" si="0"/>
        <v>Response by:</v>
      </c>
      <c r="J71" s="10"/>
    </row>
    <row r="72" spans="1:10" s="25" customFormat="1" ht="15" customHeight="1" x14ac:dyDescent="0.3">
      <c r="A72" s="2" t="s">
        <v>116</v>
      </c>
      <c r="B72" s="4"/>
      <c r="C72" s="4"/>
      <c r="D72" s="4"/>
      <c r="E72" s="4"/>
      <c r="F72" s="38"/>
      <c r="G72" s="38"/>
      <c r="H72" s="100"/>
      <c r="I72" s="25" t="str">
        <f t="shared" si="0"/>
        <v>Response by:</v>
      </c>
    </row>
    <row r="73" spans="1:10" s="25" customFormat="1" ht="15" customHeight="1" x14ac:dyDescent="0.3">
      <c r="A73" s="2" t="s">
        <v>125</v>
      </c>
      <c r="B73" s="4"/>
      <c r="C73" s="4"/>
      <c r="D73" s="4"/>
      <c r="E73" s="4"/>
      <c r="F73" s="38"/>
      <c r="G73" s="38"/>
      <c r="H73" s="100"/>
      <c r="I73" s="25" t="str">
        <f t="shared" si="0"/>
        <v>Response by:</v>
      </c>
    </row>
    <row r="74" spans="1:10" s="25" customFormat="1" ht="15" customHeight="1" x14ac:dyDescent="0.3">
      <c r="A74" s="2" t="s">
        <v>346</v>
      </c>
      <c r="B74" s="4"/>
      <c r="C74" s="4"/>
      <c r="D74" s="4"/>
      <c r="E74" s="4"/>
      <c r="F74" s="38"/>
      <c r="G74" s="38"/>
      <c r="H74" s="100"/>
      <c r="I74" s="25" t="str">
        <f t="shared" si="0"/>
        <v>Response by:</v>
      </c>
    </row>
    <row r="75" spans="1:10" s="25" customFormat="1" ht="15" customHeight="1" x14ac:dyDescent="0.3">
      <c r="A75" s="2" t="s">
        <v>376</v>
      </c>
      <c r="B75" s="4"/>
      <c r="C75" s="4"/>
      <c r="D75" s="4"/>
      <c r="E75" s="4"/>
      <c r="F75" s="38"/>
      <c r="G75" s="38"/>
      <c r="H75" s="100"/>
      <c r="I75" s="25" t="str">
        <f t="shared" ref="I75:I138" si="1">IF(H75="N", "No Response to Survey by:", "Response by:")</f>
        <v>Response by:</v>
      </c>
    </row>
    <row r="76" spans="1:10" s="25" customFormat="1" ht="15" customHeight="1" x14ac:dyDescent="0.3">
      <c r="A76" s="104" t="s">
        <v>513</v>
      </c>
      <c r="B76" s="4"/>
      <c r="C76" s="4"/>
      <c r="D76" s="4"/>
      <c r="E76" s="4"/>
      <c r="F76" s="38"/>
      <c r="G76"/>
      <c r="H76" s="100" t="s">
        <v>543</v>
      </c>
      <c r="I76" s="25" t="str">
        <f t="shared" si="1"/>
        <v>No Response to Survey by:</v>
      </c>
      <c r="J76"/>
    </row>
    <row r="77" spans="1:10" s="25" customFormat="1" ht="15" customHeight="1" x14ac:dyDescent="0.3">
      <c r="A77" s="2" t="s">
        <v>32</v>
      </c>
      <c r="B77" s="4"/>
      <c r="C77" s="4"/>
      <c r="D77" s="4"/>
      <c r="E77" s="4"/>
      <c r="F77" s="38"/>
      <c r="G77" s="38" t="s">
        <v>36</v>
      </c>
      <c r="H77" s="100"/>
      <c r="I77" s="25" t="str">
        <f t="shared" si="1"/>
        <v>Response by:</v>
      </c>
    </row>
    <row r="78" spans="1:10" s="25" customFormat="1" ht="15" customHeight="1" x14ac:dyDescent="0.3">
      <c r="A78" s="104" t="s">
        <v>514</v>
      </c>
      <c r="B78" s="4"/>
      <c r="C78" s="4"/>
      <c r="D78" s="4"/>
      <c r="E78" s="4"/>
      <c r="F78" s="38"/>
      <c r="G78" s="38"/>
      <c r="H78" s="100" t="s">
        <v>543</v>
      </c>
      <c r="I78" s="25" t="str">
        <f t="shared" si="1"/>
        <v>No Response to Survey by:</v>
      </c>
      <c r="J78"/>
    </row>
    <row r="79" spans="1:10" s="10" customFormat="1" ht="15" customHeight="1" x14ac:dyDescent="0.3">
      <c r="A79" s="2" t="s">
        <v>340</v>
      </c>
      <c r="B79" s="4"/>
      <c r="C79" s="4"/>
      <c r="D79" s="4"/>
      <c r="E79" s="4"/>
      <c r="F79" s="38"/>
      <c r="G79" s="38"/>
      <c r="H79" s="100"/>
      <c r="I79" s="25" t="str">
        <f t="shared" si="1"/>
        <v>Response by:</v>
      </c>
      <c r="J79" s="25"/>
    </row>
    <row r="80" spans="1:10" s="10" customFormat="1" ht="15" customHeight="1" x14ac:dyDescent="0.3">
      <c r="A80" s="2" t="s">
        <v>229</v>
      </c>
      <c r="B80" s="4"/>
      <c r="C80" s="4"/>
      <c r="D80" s="4"/>
      <c r="E80" s="4" t="s">
        <v>403</v>
      </c>
      <c r="F80" s="38" t="s">
        <v>230</v>
      </c>
      <c r="G80" s="38"/>
      <c r="H80" s="100"/>
      <c r="I80" s="25" t="str">
        <f t="shared" si="1"/>
        <v>Response by:</v>
      </c>
      <c r="J80" s="25"/>
    </row>
    <row r="81" spans="1:10" s="10" customFormat="1" ht="15" customHeight="1" x14ac:dyDescent="0.3">
      <c r="A81" s="2" t="s">
        <v>70</v>
      </c>
      <c r="B81" s="4" t="s">
        <v>403</v>
      </c>
      <c r="C81" s="4" t="s">
        <v>403</v>
      </c>
      <c r="D81" s="4"/>
      <c r="E81" s="4"/>
      <c r="F81" s="38"/>
      <c r="G81" s="38" t="s">
        <v>76</v>
      </c>
      <c r="H81" s="100"/>
      <c r="I81" s="25" t="str">
        <f t="shared" si="1"/>
        <v>Response by:</v>
      </c>
      <c r="J81" s="25"/>
    </row>
    <row r="82" spans="1:10" s="25" customFormat="1" ht="15" customHeight="1" x14ac:dyDescent="0.3">
      <c r="A82" s="2" t="s">
        <v>350</v>
      </c>
      <c r="B82" s="4"/>
      <c r="C82" s="4"/>
      <c r="D82" s="4"/>
      <c r="E82" s="4" t="s">
        <v>403</v>
      </c>
      <c r="F82" s="38" t="s">
        <v>89</v>
      </c>
      <c r="G82" s="38" t="s">
        <v>86</v>
      </c>
      <c r="H82" s="100"/>
      <c r="I82" s="25" t="str">
        <f t="shared" si="1"/>
        <v>Response by:</v>
      </c>
    </row>
    <row r="83" spans="1:10" s="25" customFormat="1" ht="15" customHeight="1" x14ac:dyDescent="0.3">
      <c r="A83" s="7" t="s">
        <v>497</v>
      </c>
      <c r="B83" s="9"/>
      <c r="C83" s="9"/>
      <c r="D83" s="9"/>
      <c r="E83" s="9" t="s">
        <v>403</v>
      </c>
      <c r="F83" s="39" t="s">
        <v>308</v>
      </c>
      <c r="G83" s="39"/>
      <c r="H83" s="100"/>
      <c r="I83" s="25" t="str">
        <f t="shared" si="1"/>
        <v>Response by:</v>
      </c>
    </row>
    <row r="84" spans="1:10" s="25" customFormat="1" ht="15" customHeight="1" x14ac:dyDescent="0.3">
      <c r="A84" s="2" t="s">
        <v>305</v>
      </c>
      <c r="B84" s="4"/>
      <c r="C84" s="4"/>
      <c r="D84" s="4"/>
      <c r="E84" s="4"/>
      <c r="F84" s="38"/>
      <c r="G84" s="38"/>
      <c r="H84" s="100"/>
      <c r="I84" s="25" t="str">
        <f t="shared" si="1"/>
        <v>Response by:</v>
      </c>
    </row>
    <row r="85" spans="1:10" s="25" customFormat="1" ht="15" customHeight="1" x14ac:dyDescent="0.3">
      <c r="A85" s="104" t="s">
        <v>515</v>
      </c>
      <c r="B85" s="9"/>
      <c r="C85" s="9"/>
      <c r="D85" s="9"/>
      <c r="E85" s="9"/>
      <c r="F85" s="39"/>
      <c r="G85" s="39"/>
      <c r="H85" s="100" t="s">
        <v>543</v>
      </c>
      <c r="I85" s="25" t="str">
        <f t="shared" si="1"/>
        <v>No Response to Survey by:</v>
      </c>
      <c r="J85" s="7"/>
    </row>
    <row r="86" spans="1:10" s="25" customFormat="1" ht="15" customHeight="1" x14ac:dyDescent="0.3">
      <c r="A86" s="2" t="s">
        <v>310</v>
      </c>
      <c r="B86" s="4"/>
      <c r="C86" s="4"/>
      <c r="D86" s="4"/>
      <c r="E86" s="4"/>
      <c r="F86" s="38"/>
      <c r="G86" s="38"/>
      <c r="H86" s="100"/>
      <c r="I86" s="25" t="str">
        <f t="shared" si="1"/>
        <v>Response by:</v>
      </c>
    </row>
    <row r="87" spans="1:10" s="25" customFormat="1" ht="15" customHeight="1" x14ac:dyDescent="0.3">
      <c r="A87" s="2" t="s">
        <v>361</v>
      </c>
      <c r="B87" s="4"/>
      <c r="C87" s="4"/>
      <c r="D87" s="4"/>
      <c r="E87" s="4"/>
      <c r="F87" s="38"/>
      <c r="G87" s="38" t="s">
        <v>130</v>
      </c>
      <c r="H87" s="100"/>
      <c r="I87" s="25" t="str">
        <f t="shared" si="1"/>
        <v>Response by:</v>
      </c>
    </row>
    <row r="88" spans="1:10" s="25" customFormat="1" ht="15" customHeight="1" x14ac:dyDescent="0.3">
      <c r="A88" s="104" t="s">
        <v>516</v>
      </c>
      <c r="B88" s="4"/>
      <c r="C88" s="4"/>
      <c r="D88" s="4"/>
      <c r="E88" s="4"/>
      <c r="F88" s="38"/>
      <c r="G88" s="38"/>
      <c r="H88" s="100" t="s">
        <v>543</v>
      </c>
      <c r="I88" s="25" t="str">
        <f t="shared" si="1"/>
        <v>No Response to Survey by:</v>
      </c>
      <c r="J88"/>
    </row>
    <row r="89" spans="1:10" s="25" customFormat="1" ht="15" customHeight="1" x14ac:dyDescent="0.3">
      <c r="A89" s="2" t="s">
        <v>401</v>
      </c>
      <c r="B89" s="4"/>
      <c r="C89" s="4"/>
      <c r="D89" s="4"/>
      <c r="E89" s="4"/>
      <c r="F89" s="38"/>
      <c r="G89" s="38"/>
      <c r="H89" s="100"/>
      <c r="I89" s="25" t="str">
        <f t="shared" si="1"/>
        <v>Response by:</v>
      </c>
    </row>
    <row r="90" spans="1:10" s="25" customFormat="1" ht="15" customHeight="1" x14ac:dyDescent="0.3">
      <c r="A90" s="7" t="s">
        <v>498</v>
      </c>
      <c r="B90" s="9"/>
      <c r="C90" s="9"/>
      <c r="D90" s="9"/>
      <c r="E90" s="9" t="s">
        <v>403</v>
      </c>
      <c r="F90" s="39" t="s">
        <v>332</v>
      </c>
      <c r="G90" s="39"/>
      <c r="H90" s="100"/>
      <c r="I90" s="25" t="str">
        <f t="shared" si="1"/>
        <v>Response by:</v>
      </c>
    </row>
    <row r="91" spans="1:10" s="10" customFormat="1" ht="15" customHeight="1" x14ac:dyDescent="0.3">
      <c r="A91" s="2" t="s">
        <v>77</v>
      </c>
      <c r="B91" s="4"/>
      <c r="C91" s="4"/>
      <c r="D91" s="4"/>
      <c r="E91" s="4"/>
      <c r="F91" s="38"/>
      <c r="G91" s="38"/>
      <c r="H91" s="100"/>
      <c r="I91" s="25" t="str">
        <f t="shared" si="1"/>
        <v>Response by:</v>
      </c>
      <c r="J91" s="25"/>
    </row>
    <row r="92" spans="1:10" s="25" customFormat="1" ht="15" customHeight="1" x14ac:dyDescent="0.3">
      <c r="A92" s="104" t="s">
        <v>517</v>
      </c>
      <c r="B92" s="4"/>
      <c r="C92" s="4"/>
      <c r="D92" s="4"/>
      <c r="E92" s="4"/>
      <c r="F92" s="38"/>
      <c r="G92" s="38"/>
      <c r="H92" s="100" t="s">
        <v>543</v>
      </c>
      <c r="I92" s="25" t="str">
        <f t="shared" si="1"/>
        <v>No Response to Survey by:</v>
      </c>
      <c r="J92"/>
    </row>
    <row r="93" spans="1:10" s="25" customFormat="1" ht="15" customHeight="1" x14ac:dyDescent="0.3">
      <c r="A93" s="2" t="s">
        <v>268</v>
      </c>
      <c r="B93" s="4" t="s">
        <v>403</v>
      </c>
      <c r="C93" s="4"/>
      <c r="D93" s="4"/>
      <c r="E93" s="4" t="s">
        <v>403</v>
      </c>
      <c r="F93" s="38" t="s">
        <v>271</v>
      </c>
      <c r="G93" s="38"/>
      <c r="H93" s="100"/>
      <c r="I93" s="25" t="str">
        <f t="shared" si="1"/>
        <v>Response by:</v>
      </c>
    </row>
    <row r="94" spans="1:10" s="25" customFormat="1" ht="15" customHeight="1" x14ac:dyDescent="0.3">
      <c r="A94" s="2" t="s">
        <v>127</v>
      </c>
      <c r="B94" s="4"/>
      <c r="C94" s="4"/>
      <c r="D94" s="4"/>
      <c r="E94" s="4"/>
      <c r="F94" s="38"/>
      <c r="G94" s="38"/>
      <c r="H94" s="100"/>
      <c r="I94" s="25" t="str">
        <f t="shared" si="1"/>
        <v>Response by:</v>
      </c>
    </row>
    <row r="95" spans="1:10" s="25" customFormat="1" ht="15" customHeight="1" x14ac:dyDescent="0.3">
      <c r="A95" s="2" t="s">
        <v>134</v>
      </c>
      <c r="B95" s="4"/>
      <c r="C95" s="4"/>
      <c r="D95" s="4"/>
      <c r="E95" s="4"/>
      <c r="F95" s="38"/>
      <c r="G95" s="38"/>
      <c r="H95" s="100"/>
      <c r="I95" s="25" t="str">
        <f t="shared" si="1"/>
        <v>Response by:</v>
      </c>
    </row>
    <row r="96" spans="1:10" s="25" customFormat="1" ht="15" customHeight="1" x14ac:dyDescent="0.3">
      <c r="A96" s="2" t="s">
        <v>160</v>
      </c>
      <c r="B96" s="4"/>
      <c r="C96" s="4"/>
      <c r="D96" s="4"/>
      <c r="E96" s="4"/>
      <c r="F96" s="38"/>
      <c r="G96" s="38"/>
      <c r="H96" s="100"/>
      <c r="I96" s="25" t="str">
        <f t="shared" si="1"/>
        <v>Response by:</v>
      </c>
    </row>
    <row r="97" spans="1:10" s="25" customFormat="1" ht="15" customHeight="1" x14ac:dyDescent="0.3">
      <c r="A97" s="104" t="s">
        <v>518</v>
      </c>
      <c r="B97" s="4"/>
      <c r="C97" s="4"/>
      <c r="D97" s="4"/>
      <c r="E97" s="4"/>
      <c r="F97" s="38"/>
      <c r="G97" s="38"/>
      <c r="H97" s="100" t="s">
        <v>543</v>
      </c>
      <c r="I97" s="25" t="str">
        <f t="shared" si="1"/>
        <v>No Response to Survey by:</v>
      </c>
      <c r="J97"/>
    </row>
    <row r="98" spans="1:10" s="25" customFormat="1" ht="15" customHeight="1" x14ac:dyDescent="0.3">
      <c r="A98" s="8" t="s">
        <v>425</v>
      </c>
      <c r="B98" s="9"/>
      <c r="C98" s="9"/>
      <c r="D98" s="9"/>
      <c r="E98" s="9"/>
      <c r="F98" s="39"/>
      <c r="G98" s="39"/>
      <c r="H98" s="103"/>
      <c r="I98" s="25" t="str">
        <f t="shared" si="1"/>
        <v>Response by:</v>
      </c>
      <c r="J98" s="10"/>
    </row>
    <row r="99" spans="1:10" s="10" customFormat="1" ht="15" customHeight="1" x14ac:dyDescent="0.3">
      <c r="A99" s="8" t="s">
        <v>255</v>
      </c>
      <c r="B99" s="9"/>
      <c r="C99" s="9"/>
      <c r="D99" s="9" t="s">
        <v>403</v>
      </c>
      <c r="E99" s="9"/>
      <c r="F99" s="39"/>
      <c r="G99" s="39"/>
      <c r="H99" s="103"/>
      <c r="I99" s="25" t="str">
        <f t="shared" si="1"/>
        <v>Response by:</v>
      </c>
    </row>
    <row r="100" spans="1:10" s="128" customFormat="1" ht="15" customHeight="1" x14ac:dyDescent="0.3">
      <c r="A100" s="134" t="s">
        <v>519</v>
      </c>
      <c r="B100" s="118"/>
      <c r="C100" s="118"/>
      <c r="D100" s="118"/>
      <c r="E100" s="118"/>
      <c r="F100" s="127"/>
      <c r="G100" s="127"/>
      <c r="H100" s="103"/>
      <c r="I100" s="128" t="str">
        <f t="shared" si="1"/>
        <v>Response by:</v>
      </c>
      <c r="J100" s="100"/>
    </row>
    <row r="101" spans="1:10" s="10" customFormat="1" ht="15" customHeight="1" x14ac:dyDescent="0.3">
      <c r="A101" s="108" t="s">
        <v>520</v>
      </c>
      <c r="B101" s="4"/>
      <c r="C101" s="4"/>
      <c r="D101" s="4"/>
      <c r="E101" s="4"/>
      <c r="F101" s="38"/>
      <c r="G101"/>
      <c r="H101" s="103" t="s">
        <v>543</v>
      </c>
      <c r="I101" s="25" t="str">
        <f t="shared" si="1"/>
        <v>No Response to Survey by:</v>
      </c>
      <c r="J101"/>
    </row>
    <row r="102" spans="1:10" s="25" customFormat="1" ht="15" customHeight="1" x14ac:dyDescent="0.3">
      <c r="A102" s="108" t="s">
        <v>521</v>
      </c>
      <c r="B102" s="4"/>
      <c r="C102" s="4"/>
      <c r="D102" s="4"/>
      <c r="E102" s="4"/>
      <c r="F102" s="38"/>
      <c r="G102"/>
      <c r="H102" s="103" t="s">
        <v>543</v>
      </c>
      <c r="I102" s="25" t="str">
        <f t="shared" si="1"/>
        <v>No Response to Survey by:</v>
      </c>
      <c r="J102"/>
    </row>
    <row r="103" spans="1:10" s="25" customFormat="1" ht="15" customHeight="1" x14ac:dyDescent="0.3">
      <c r="A103" s="8" t="s">
        <v>424</v>
      </c>
      <c r="B103" s="9"/>
      <c r="C103" s="9"/>
      <c r="D103" s="9"/>
      <c r="E103" s="9"/>
      <c r="F103" s="39"/>
      <c r="G103" s="39" t="s">
        <v>29</v>
      </c>
      <c r="H103" s="103"/>
      <c r="I103" s="25" t="str">
        <f t="shared" si="1"/>
        <v>Response by:</v>
      </c>
      <c r="J103" s="10"/>
    </row>
    <row r="104" spans="1:10" s="25" customFormat="1" ht="15" customHeight="1" x14ac:dyDescent="0.3">
      <c r="A104" s="2" t="s">
        <v>388</v>
      </c>
      <c r="B104" s="4"/>
      <c r="C104" s="4"/>
      <c r="D104" s="4"/>
      <c r="E104" s="4"/>
      <c r="F104" s="38"/>
      <c r="G104" s="38"/>
      <c r="H104" s="100"/>
      <c r="I104" s="25" t="str">
        <f t="shared" si="1"/>
        <v>Response by:</v>
      </c>
    </row>
    <row r="105" spans="1:10" s="10" customFormat="1" ht="15" customHeight="1" x14ac:dyDescent="0.3">
      <c r="A105" s="2" t="s">
        <v>358</v>
      </c>
      <c r="B105" s="4"/>
      <c r="C105" s="4"/>
      <c r="D105" s="4"/>
      <c r="E105" s="4"/>
      <c r="F105" s="38"/>
      <c r="G105" s="38"/>
      <c r="H105" s="100"/>
      <c r="I105" s="25" t="str">
        <f t="shared" si="1"/>
        <v>Response by:</v>
      </c>
      <c r="J105" s="25"/>
    </row>
    <row r="106" spans="1:10" s="25" customFormat="1" ht="15" customHeight="1" x14ac:dyDescent="0.3">
      <c r="A106" s="2" t="s">
        <v>201</v>
      </c>
      <c r="B106" s="4"/>
      <c r="C106" s="4"/>
      <c r="D106" s="4"/>
      <c r="E106" s="4"/>
      <c r="F106" s="38"/>
      <c r="G106" s="38"/>
      <c r="H106" s="100"/>
      <c r="I106" s="25" t="str">
        <f t="shared" si="1"/>
        <v>Response by:</v>
      </c>
    </row>
    <row r="107" spans="1:10" s="25" customFormat="1" ht="15" customHeight="1" x14ac:dyDescent="0.3">
      <c r="A107" s="104" t="s">
        <v>522</v>
      </c>
      <c r="B107" s="4"/>
      <c r="C107" s="4"/>
      <c r="D107" s="4"/>
      <c r="E107" s="4"/>
      <c r="F107" s="38"/>
      <c r="G107"/>
      <c r="H107" s="100" t="s">
        <v>543</v>
      </c>
      <c r="I107" s="25" t="str">
        <f t="shared" si="1"/>
        <v>No Response to Survey by:</v>
      </c>
      <c r="J107"/>
    </row>
    <row r="108" spans="1:10" s="25" customFormat="1" ht="15" customHeight="1" x14ac:dyDescent="0.3">
      <c r="A108" s="2" t="s">
        <v>394</v>
      </c>
      <c r="B108" s="4"/>
      <c r="C108" s="4"/>
      <c r="D108" s="4"/>
      <c r="E108" s="4"/>
      <c r="F108" s="38" t="s">
        <v>172</v>
      </c>
      <c r="G108" s="38"/>
      <c r="H108" s="100"/>
      <c r="I108" s="25" t="str">
        <f t="shared" si="1"/>
        <v>Response by:</v>
      </c>
    </row>
    <row r="109" spans="1:10" s="128" customFormat="1" ht="15" customHeight="1" x14ac:dyDescent="0.3">
      <c r="A109" s="117" t="s">
        <v>523</v>
      </c>
      <c r="B109" s="118"/>
      <c r="C109" s="118"/>
      <c r="D109" s="118"/>
      <c r="E109" s="118"/>
      <c r="F109" s="127"/>
      <c r="G109" s="127"/>
      <c r="H109" s="100"/>
      <c r="I109" s="128" t="str">
        <f t="shared" si="1"/>
        <v>Response by:</v>
      </c>
      <c r="J109" s="100"/>
    </row>
    <row r="110" spans="1:10" s="25" customFormat="1" ht="15" customHeight="1" x14ac:dyDescent="0.3">
      <c r="A110" s="104" t="s">
        <v>524</v>
      </c>
      <c r="B110" s="4"/>
      <c r="C110" s="4"/>
      <c r="D110" s="4"/>
      <c r="E110" s="4"/>
      <c r="F110" s="38"/>
      <c r="G110" s="38"/>
      <c r="H110" s="100" t="s">
        <v>543</v>
      </c>
      <c r="I110" s="25" t="str">
        <f t="shared" si="1"/>
        <v>No Response to Survey by:</v>
      </c>
      <c r="J110"/>
    </row>
    <row r="111" spans="1:10" s="25" customFormat="1" ht="15" customHeight="1" x14ac:dyDescent="0.3">
      <c r="A111" s="2" t="s">
        <v>122</v>
      </c>
      <c r="B111" s="4"/>
      <c r="C111" s="4"/>
      <c r="D111" s="4"/>
      <c r="E111" s="4"/>
      <c r="F111" s="38"/>
      <c r="G111" s="38"/>
      <c r="H111" s="100"/>
      <c r="I111" s="25" t="str">
        <f t="shared" si="1"/>
        <v>Response by:</v>
      </c>
    </row>
    <row r="112" spans="1:10" s="25" customFormat="1" ht="15" customHeight="1" x14ac:dyDescent="0.3">
      <c r="A112" s="104" t="s">
        <v>525</v>
      </c>
      <c r="B112" s="4"/>
      <c r="C112" s="4"/>
      <c r="D112" s="4"/>
      <c r="E112" s="4"/>
      <c r="F112" s="38"/>
      <c r="G112"/>
      <c r="H112" s="100" t="s">
        <v>543</v>
      </c>
      <c r="I112" s="25" t="str">
        <f t="shared" si="1"/>
        <v>No Response to Survey by:</v>
      </c>
      <c r="J112"/>
    </row>
    <row r="113" spans="1:10" s="10" customFormat="1" ht="15" customHeight="1" x14ac:dyDescent="0.3">
      <c r="A113" s="2" t="s">
        <v>387</v>
      </c>
      <c r="B113" s="4"/>
      <c r="C113" s="4"/>
      <c r="D113" s="4"/>
      <c r="E113" s="4"/>
      <c r="F113" s="38"/>
      <c r="G113" s="38"/>
      <c r="H113" s="100"/>
      <c r="I113" s="25" t="str">
        <f t="shared" si="1"/>
        <v>Response by:</v>
      </c>
      <c r="J113" s="25"/>
    </row>
    <row r="114" spans="1:10" s="25" customFormat="1" ht="15" customHeight="1" x14ac:dyDescent="0.3">
      <c r="A114" s="2" t="s">
        <v>397</v>
      </c>
      <c r="B114" s="4"/>
      <c r="C114" s="4"/>
      <c r="D114" s="4"/>
      <c r="E114" s="4"/>
      <c r="F114" s="38"/>
      <c r="G114" s="38" t="s">
        <v>227</v>
      </c>
      <c r="H114" s="100"/>
      <c r="I114" s="25" t="str">
        <f t="shared" si="1"/>
        <v>Response by:</v>
      </c>
    </row>
    <row r="115" spans="1:10" s="25" customFormat="1" ht="15" customHeight="1" x14ac:dyDescent="0.3">
      <c r="A115" s="2" t="s">
        <v>390</v>
      </c>
      <c r="B115" s="4"/>
      <c r="C115" s="4"/>
      <c r="D115" s="4"/>
      <c r="E115" s="4"/>
      <c r="F115" s="38"/>
      <c r="G115" s="38"/>
      <c r="H115" s="100"/>
      <c r="I115" s="25" t="str">
        <f t="shared" si="1"/>
        <v>Response by:</v>
      </c>
    </row>
    <row r="116" spans="1:10" s="25" customFormat="1" ht="15" customHeight="1" x14ac:dyDescent="0.3">
      <c r="A116" s="2" t="s">
        <v>377</v>
      </c>
      <c r="B116" s="4"/>
      <c r="C116" s="4"/>
      <c r="D116" s="4"/>
      <c r="E116" s="4"/>
      <c r="F116" s="38"/>
      <c r="G116" s="38"/>
      <c r="H116" s="100"/>
      <c r="I116" s="25" t="str">
        <f t="shared" si="1"/>
        <v>Response by:</v>
      </c>
    </row>
    <row r="117" spans="1:10" s="10" customFormat="1" ht="15" customHeight="1" x14ac:dyDescent="0.3">
      <c r="A117" s="8" t="s">
        <v>24</v>
      </c>
      <c r="B117" s="9"/>
      <c r="C117" s="9"/>
      <c r="D117" s="9"/>
      <c r="E117" s="9"/>
      <c r="F117" s="39"/>
      <c r="G117" s="39"/>
      <c r="H117" s="103"/>
      <c r="I117" s="25" t="str">
        <f t="shared" si="1"/>
        <v>Response by:</v>
      </c>
    </row>
    <row r="118" spans="1:10" s="25" customFormat="1" ht="15" customHeight="1" x14ac:dyDescent="0.3">
      <c r="A118" s="108" t="s">
        <v>526</v>
      </c>
      <c r="B118" s="4"/>
      <c r="C118" s="4"/>
      <c r="D118" s="4"/>
      <c r="E118" s="4"/>
      <c r="F118" s="38"/>
      <c r="G118"/>
      <c r="H118" s="103" t="s">
        <v>543</v>
      </c>
      <c r="I118" s="25" t="str">
        <f t="shared" si="1"/>
        <v>No Response to Survey by:</v>
      </c>
      <c r="J118"/>
    </row>
    <row r="119" spans="1:10" s="25" customFormat="1" ht="15" customHeight="1" x14ac:dyDescent="0.3">
      <c r="A119" s="2" t="s">
        <v>115</v>
      </c>
      <c r="B119" s="4"/>
      <c r="C119" s="4"/>
      <c r="D119" s="4"/>
      <c r="E119" s="4"/>
      <c r="F119" s="38"/>
      <c r="G119" s="38"/>
      <c r="H119" s="100"/>
      <c r="I119" s="25" t="str">
        <f t="shared" si="1"/>
        <v>Response by:</v>
      </c>
    </row>
    <row r="120" spans="1:10" s="25" customFormat="1" ht="15" customHeight="1" x14ac:dyDescent="0.3">
      <c r="A120" s="2" t="s">
        <v>343</v>
      </c>
      <c r="B120" s="4"/>
      <c r="C120" s="4"/>
      <c r="D120" s="4"/>
      <c r="E120" s="4"/>
      <c r="F120" s="38"/>
      <c r="G120" s="38"/>
      <c r="H120" s="100"/>
      <c r="I120" s="25" t="str">
        <f t="shared" si="1"/>
        <v>Response by:</v>
      </c>
    </row>
    <row r="121" spans="1:10" s="25" customFormat="1" ht="15" customHeight="1" x14ac:dyDescent="0.3">
      <c r="A121" s="2" t="s">
        <v>375</v>
      </c>
      <c r="B121" s="4"/>
      <c r="C121" s="4"/>
      <c r="D121" s="4"/>
      <c r="E121" s="4"/>
      <c r="F121" s="38"/>
      <c r="G121" s="38" t="s">
        <v>262</v>
      </c>
      <c r="H121" s="100"/>
      <c r="I121" s="25" t="str">
        <f t="shared" si="1"/>
        <v>Response by:</v>
      </c>
    </row>
    <row r="122" spans="1:10" s="25" customFormat="1" ht="15" customHeight="1" x14ac:dyDescent="0.3">
      <c r="A122" s="2" t="s">
        <v>495</v>
      </c>
      <c r="B122" s="4"/>
      <c r="C122" s="4"/>
      <c r="D122" s="4"/>
      <c r="E122" s="4"/>
      <c r="F122" s="38"/>
      <c r="G122" s="38"/>
      <c r="H122" s="100"/>
      <c r="I122" s="25" t="str">
        <f t="shared" si="1"/>
        <v>Response by:</v>
      </c>
    </row>
    <row r="123" spans="1:10" s="25" customFormat="1" ht="15" customHeight="1" x14ac:dyDescent="0.3">
      <c r="A123" s="104" t="s">
        <v>527</v>
      </c>
      <c r="B123" s="4"/>
      <c r="C123" s="4"/>
      <c r="D123" s="4"/>
      <c r="E123" s="4"/>
      <c r="F123" s="38"/>
      <c r="G123" s="38"/>
      <c r="H123" s="100" t="s">
        <v>543</v>
      </c>
      <c r="I123" s="25" t="str">
        <f t="shared" si="1"/>
        <v>No Response to Survey by:</v>
      </c>
      <c r="J123"/>
    </row>
    <row r="124" spans="1:10" s="25" customFormat="1" ht="15" customHeight="1" x14ac:dyDescent="0.3">
      <c r="A124" s="2" t="s">
        <v>362</v>
      </c>
      <c r="B124" s="4"/>
      <c r="C124" s="4"/>
      <c r="D124" s="4"/>
      <c r="E124" s="4"/>
      <c r="F124" s="38" t="s">
        <v>133</v>
      </c>
      <c r="G124" s="38"/>
      <c r="H124" s="100"/>
      <c r="I124" s="25" t="str">
        <f t="shared" si="1"/>
        <v>Response by:</v>
      </c>
    </row>
    <row r="125" spans="1:10" s="10" customFormat="1" ht="15" customHeight="1" x14ac:dyDescent="0.3">
      <c r="A125" s="2" t="s">
        <v>386</v>
      </c>
      <c r="B125" s="4"/>
      <c r="C125" s="4"/>
      <c r="D125" s="4"/>
      <c r="E125" s="4"/>
      <c r="F125" s="38"/>
      <c r="G125" s="38"/>
      <c r="H125" s="100"/>
      <c r="I125" s="25" t="str">
        <f t="shared" si="1"/>
        <v>Response by:</v>
      </c>
      <c r="J125" s="25"/>
    </row>
    <row r="126" spans="1:10" s="25" customFormat="1" ht="15" customHeight="1" x14ac:dyDescent="0.3">
      <c r="A126" s="104" t="s">
        <v>528</v>
      </c>
      <c r="B126" s="4"/>
      <c r="C126" s="4"/>
      <c r="D126" s="4"/>
      <c r="E126" s="4"/>
      <c r="F126" s="38"/>
      <c r="G126"/>
      <c r="H126" s="100" t="s">
        <v>543</v>
      </c>
      <c r="I126" s="25" t="str">
        <f t="shared" si="1"/>
        <v>No Response to Survey by:</v>
      </c>
      <c r="J126"/>
    </row>
    <row r="127" spans="1:10" s="25" customFormat="1" ht="15" customHeight="1" x14ac:dyDescent="0.3">
      <c r="A127" s="2" t="s">
        <v>366</v>
      </c>
      <c r="B127" s="4"/>
      <c r="C127" s="4"/>
      <c r="D127" s="4"/>
      <c r="E127" s="4"/>
      <c r="F127" s="38" t="s">
        <v>154</v>
      </c>
      <c r="G127" s="38"/>
      <c r="H127" s="100"/>
      <c r="I127" s="25" t="str">
        <f t="shared" si="1"/>
        <v>Response by:</v>
      </c>
    </row>
    <row r="128" spans="1:10" s="25" customFormat="1" ht="15" customHeight="1" x14ac:dyDescent="0.3">
      <c r="A128" s="8" t="s">
        <v>102</v>
      </c>
      <c r="B128" s="9"/>
      <c r="C128" s="9"/>
      <c r="D128" s="9" t="s">
        <v>403</v>
      </c>
      <c r="E128" s="9"/>
      <c r="F128" s="39"/>
      <c r="G128" s="39"/>
      <c r="H128" s="103"/>
      <c r="I128" s="25" t="str">
        <f t="shared" si="1"/>
        <v>Response by:</v>
      </c>
      <c r="J128" s="10"/>
    </row>
    <row r="129" spans="1:10" s="25" customFormat="1" ht="15" customHeight="1" x14ac:dyDescent="0.3">
      <c r="A129" s="108" t="s">
        <v>529</v>
      </c>
      <c r="B129" s="4"/>
      <c r="C129" s="4"/>
      <c r="D129" s="4"/>
      <c r="E129" s="4"/>
      <c r="F129" s="38"/>
      <c r="G129"/>
      <c r="H129" s="103" t="s">
        <v>543</v>
      </c>
      <c r="I129" s="25" t="str">
        <f t="shared" si="1"/>
        <v>No Response to Survey by:</v>
      </c>
      <c r="J129"/>
    </row>
    <row r="130" spans="1:10" s="25" customFormat="1" ht="15" customHeight="1" x14ac:dyDescent="0.3">
      <c r="A130" s="2" t="s">
        <v>382</v>
      </c>
      <c r="B130" s="4"/>
      <c r="C130" s="4"/>
      <c r="D130" s="4"/>
      <c r="E130" s="4"/>
      <c r="F130" s="38"/>
      <c r="G130" s="38"/>
      <c r="H130" s="100"/>
      <c r="I130" s="25" t="str">
        <f t="shared" si="1"/>
        <v>Response by:</v>
      </c>
    </row>
    <row r="131" spans="1:10" s="25" customFormat="1" ht="15" customHeight="1" x14ac:dyDescent="0.3">
      <c r="A131" s="11" t="s">
        <v>494</v>
      </c>
      <c r="B131" s="9"/>
      <c r="C131" s="9"/>
      <c r="D131" s="9"/>
      <c r="E131" s="9" t="s">
        <v>403</v>
      </c>
      <c r="F131" s="39"/>
      <c r="G131" s="39"/>
      <c r="H131" s="103"/>
      <c r="I131" s="25" t="str">
        <f t="shared" si="1"/>
        <v>Response by:</v>
      </c>
      <c r="J131" s="10"/>
    </row>
    <row r="132" spans="1:10" s="25" customFormat="1" ht="15" customHeight="1" x14ac:dyDescent="0.3">
      <c r="A132" s="109" t="s">
        <v>530</v>
      </c>
      <c r="B132" s="9"/>
      <c r="C132" s="9"/>
      <c r="D132" s="9"/>
      <c r="E132" s="9"/>
      <c r="F132" s="39"/>
      <c r="G132" s="39"/>
      <c r="H132" s="103" t="s">
        <v>543</v>
      </c>
      <c r="I132" s="25" t="str">
        <f t="shared" si="1"/>
        <v>No Response to Survey by:</v>
      </c>
      <c r="J132" s="7"/>
    </row>
    <row r="133" spans="1:10" s="25" customFormat="1" ht="15" customHeight="1" x14ac:dyDescent="0.3">
      <c r="A133" s="2" t="s">
        <v>357</v>
      </c>
      <c r="B133" s="4"/>
      <c r="C133" s="4"/>
      <c r="D133" s="4"/>
      <c r="E133" s="4"/>
      <c r="F133" s="38" t="s">
        <v>52</v>
      </c>
      <c r="G133" s="38"/>
      <c r="H133" s="100"/>
      <c r="I133" s="25" t="str">
        <f t="shared" si="1"/>
        <v>Response by:</v>
      </c>
    </row>
    <row r="134" spans="1:10" s="25" customFormat="1" ht="15" customHeight="1" x14ac:dyDescent="0.3">
      <c r="A134" s="2" t="s">
        <v>216</v>
      </c>
      <c r="B134" s="4"/>
      <c r="C134" s="4"/>
      <c r="D134" s="4"/>
      <c r="E134" s="4"/>
      <c r="F134" s="38"/>
      <c r="G134" s="38" t="s">
        <v>218</v>
      </c>
      <c r="H134" s="100"/>
      <c r="I134" s="25" t="str">
        <f t="shared" si="1"/>
        <v>Response by:</v>
      </c>
    </row>
    <row r="135" spans="1:10" s="25" customFormat="1" ht="15" customHeight="1" x14ac:dyDescent="0.3">
      <c r="A135" s="2" t="s">
        <v>389</v>
      </c>
      <c r="B135" s="4"/>
      <c r="C135" s="4"/>
      <c r="D135" s="4"/>
      <c r="E135" s="4"/>
      <c r="F135" s="38"/>
      <c r="G135" s="38"/>
      <c r="H135" s="100"/>
      <c r="I135" s="25" t="str">
        <f t="shared" si="1"/>
        <v>Response by:</v>
      </c>
    </row>
    <row r="136" spans="1:10" customFormat="1" x14ac:dyDescent="0.3">
      <c r="A136" s="8" t="s">
        <v>143</v>
      </c>
      <c r="B136" s="9" t="s">
        <v>403</v>
      </c>
      <c r="C136" s="9"/>
      <c r="D136" s="9" t="s">
        <v>403</v>
      </c>
      <c r="E136" s="9" t="s">
        <v>403</v>
      </c>
      <c r="F136" s="39" t="s">
        <v>244</v>
      </c>
      <c r="G136" s="39" t="s">
        <v>245</v>
      </c>
      <c r="H136" s="103"/>
      <c r="I136" s="25" t="str">
        <f t="shared" si="1"/>
        <v>Response by:</v>
      </c>
      <c r="J136" s="10"/>
    </row>
    <row r="137" spans="1:10" customFormat="1" x14ac:dyDescent="0.3">
      <c r="A137" s="2" t="s">
        <v>4</v>
      </c>
      <c r="B137" s="4" t="s">
        <v>403</v>
      </c>
      <c r="C137" s="4" t="s">
        <v>403</v>
      </c>
      <c r="D137" s="4"/>
      <c r="E137" s="4"/>
      <c r="F137" s="38"/>
      <c r="G137" s="38"/>
      <c r="H137" s="100"/>
      <c r="I137" s="25" t="str">
        <f t="shared" si="1"/>
        <v>Response by:</v>
      </c>
      <c r="J137" s="25"/>
    </row>
    <row r="138" spans="1:10" customFormat="1" x14ac:dyDescent="0.3">
      <c r="A138" s="2" t="s">
        <v>11</v>
      </c>
      <c r="B138" s="4"/>
      <c r="C138" s="4"/>
      <c r="D138" s="4"/>
      <c r="E138" s="4" t="s">
        <v>403</v>
      </c>
      <c r="F138" s="38" t="s">
        <v>14</v>
      </c>
      <c r="G138" s="38"/>
      <c r="H138" s="100"/>
      <c r="I138" s="25" t="str">
        <f t="shared" si="1"/>
        <v>Response by:</v>
      </c>
      <c r="J138" s="25"/>
    </row>
    <row r="139" spans="1:10" customFormat="1" x14ac:dyDescent="0.3">
      <c r="A139" s="2" t="s">
        <v>399</v>
      </c>
      <c r="B139" s="4"/>
      <c r="C139" s="4"/>
      <c r="D139" s="4"/>
      <c r="E139" s="4"/>
      <c r="F139" s="38"/>
      <c r="G139" s="38"/>
      <c r="H139" s="100"/>
      <c r="I139" s="25" t="str">
        <f t="shared" ref="I139:I178" si="2">IF(H139="N", "No Response to Survey by:", "Response by:")</f>
        <v>Response by:</v>
      </c>
      <c r="J139" s="25"/>
    </row>
    <row r="140" spans="1:10" s="100" customFormat="1" x14ac:dyDescent="0.3">
      <c r="A140" s="117" t="s">
        <v>531</v>
      </c>
      <c r="B140" s="118"/>
      <c r="C140" s="118"/>
      <c r="D140" s="118"/>
      <c r="E140" s="118"/>
      <c r="F140" s="127"/>
      <c r="G140" s="127"/>
      <c r="I140" s="128" t="str">
        <f t="shared" si="2"/>
        <v>Response by:</v>
      </c>
    </row>
    <row r="141" spans="1:10" customFormat="1" x14ac:dyDescent="0.3">
      <c r="A141" s="2" t="s">
        <v>173</v>
      </c>
      <c r="B141" s="4"/>
      <c r="C141" s="4"/>
      <c r="D141" s="4"/>
      <c r="E141" s="4"/>
      <c r="F141" s="38"/>
      <c r="G141" s="38"/>
      <c r="H141" s="100"/>
      <c r="I141" s="25" t="str">
        <f t="shared" si="2"/>
        <v>Response by:</v>
      </c>
      <c r="J141" s="25"/>
    </row>
    <row r="142" spans="1:10" customFormat="1" x14ac:dyDescent="0.3">
      <c r="A142" s="2" t="s">
        <v>156</v>
      </c>
      <c r="B142" s="4" t="s">
        <v>403</v>
      </c>
      <c r="C142" s="4"/>
      <c r="D142" s="4" t="s">
        <v>403</v>
      </c>
      <c r="E142" s="4"/>
      <c r="F142" s="38"/>
      <c r="G142" s="38"/>
      <c r="H142" s="100"/>
      <c r="I142" s="25" t="str">
        <f t="shared" si="2"/>
        <v>Response by:</v>
      </c>
      <c r="J142" s="25"/>
    </row>
    <row r="143" spans="1:10" customFormat="1" x14ac:dyDescent="0.3">
      <c r="A143" s="2" t="s">
        <v>402</v>
      </c>
      <c r="B143" s="4"/>
      <c r="C143" s="4"/>
      <c r="D143" s="4"/>
      <c r="E143" s="4"/>
      <c r="F143" s="38"/>
      <c r="G143" s="38"/>
      <c r="H143" s="100"/>
      <c r="I143" s="25" t="str">
        <f t="shared" si="2"/>
        <v>Response by:</v>
      </c>
      <c r="J143" s="25"/>
    </row>
    <row r="144" spans="1:10" customFormat="1" x14ac:dyDescent="0.3">
      <c r="A144" s="2" t="s">
        <v>393</v>
      </c>
      <c r="B144" s="4" t="s">
        <v>403</v>
      </c>
      <c r="C144" s="4" t="s">
        <v>403</v>
      </c>
      <c r="D144" s="4" t="s">
        <v>403</v>
      </c>
      <c r="E144" s="4"/>
      <c r="F144" s="38"/>
      <c r="G144" s="38" t="s">
        <v>50</v>
      </c>
      <c r="H144" s="100"/>
      <c r="I144" s="25" t="str">
        <f t="shared" si="2"/>
        <v>Response by:</v>
      </c>
      <c r="J144" s="25"/>
    </row>
    <row r="145" spans="1:10" customFormat="1" x14ac:dyDescent="0.3">
      <c r="A145" s="8" t="s">
        <v>238</v>
      </c>
      <c r="B145" s="9"/>
      <c r="C145" s="9"/>
      <c r="D145" s="9"/>
      <c r="E145" s="9" t="s">
        <v>403</v>
      </c>
      <c r="F145" s="39" t="s">
        <v>239</v>
      </c>
      <c r="G145" s="39"/>
      <c r="H145" s="103"/>
      <c r="I145" s="25" t="str">
        <f t="shared" si="2"/>
        <v>Response by:</v>
      </c>
      <c r="J145" s="10"/>
    </row>
    <row r="146" spans="1:10" customFormat="1" x14ac:dyDescent="0.3">
      <c r="A146" s="108" t="s">
        <v>532</v>
      </c>
      <c r="B146" s="4"/>
      <c r="C146" s="4"/>
      <c r="D146" s="4"/>
      <c r="E146" s="4"/>
      <c r="F146" s="38"/>
      <c r="G146" s="38"/>
      <c r="H146" s="103" t="s">
        <v>543</v>
      </c>
      <c r="I146" s="25" t="str">
        <f t="shared" si="2"/>
        <v>No Response to Survey by:</v>
      </c>
    </row>
    <row r="147" spans="1:10" customFormat="1" x14ac:dyDescent="0.3">
      <c r="A147" s="2" t="s">
        <v>496</v>
      </c>
      <c r="B147" s="4"/>
      <c r="C147" s="4"/>
      <c r="D147" s="4"/>
      <c r="E147" s="4"/>
      <c r="F147" s="38"/>
      <c r="G147" s="38" t="s">
        <v>307</v>
      </c>
      <c r="H147" s="100"/>
      <c r="I147" s="25" t="str">
        <f t="shared" si="2"/>
        <v>Response by:</v>
      </c>
      <c r="J147" s="25"/>
    </row>
    <row r="148" spans="1:10" customFormat="1" x14ac:dyDescent="0.3">
      <c r="A148" s="2" t="s">
        <v>384</v>
      </c>
      <c r="B148" s="4"/>
      <c r="C148" s="4"/>
      <c r="D148" s="4"/>
      <c r="E148" s="4"/>
      <c r="F148" s="38"/>
      <c r="G148" s="38"/>
      <c r="H148" s="100"/>
      <c r="I148" s="25" t="str">
        <f t="shared" si="2"/>
        <v>Response by:</v>
      </c>
      <c r="J148" s="25"/>
    </row>
    <row r="149" spans="1:10" s="100" customFormat="1" x14ac:dyDescent="0.3">
      <c r="A149" s="117" t="s">
        <v>533</v>
      </c>
      <c r="B149" s="118"/>
      <c r="C149" s="118"/>
      <c r="D149" s="118"/>
      <c r="E149" s="118" t="s">
        <v>403</v>
      </c>
      <c r="F149" s="127" t="s">
        <v>575</v>
      </c>
      <c r="I149" s="128" t="str">
        <f t="shared" si="2"/>
        <v>Response by:</v>
      </c>
    </row>
    <row r="150" spans="1:10" customFormat="1" x14ac:dyDescent="0.3">
      <c r="A150" s="2" t="s">
        <v>342</v>
      </c>
      <c r="B150" s="4" t="s">
        <v>403</v>
      </c>
      <c r="C150" s="4"/>
      <c r="D150" s="4" t="s">
        <v>403</v>
      </c>
      <c r="E150" s="4" t="s">
        <v>403</v>
      </c>
      <c r="F150" s="38" t="s">
        <v>2</v>
      </c>
      <c r="G150" s="38"/>
      <c r="H150" s="100"/>
      <c r="I150" s="25" t="str">
        <f t="shared" si="2"/>
        <v>Response by:</v>
      </c>
      <c r="J150" s="25"/>
    </row>
    <row r="151" spans="1:10" customFormat="1" x14ac:dyDescent="0.3">
      <c r="A151" s="8" t="s">
        <v>355</v>
      </c>
      <c r="B151" s="9"/>
      <c r="C151" s="9"/>
      <c r="D151" s="9"/>
      <c r="E151" s="9"/>
      <c r="F151" s="39"/>
      <c r="G151" s="39"/>
      <c r="H151" s="103"/>
      <c r="I151" s="25" t="str">
        <f t="shared" si="2"/>
        <v>Response by:</v>
      </c>
      <c r="J151" s="10"/>
    </row>
    <row r="152" spans="1:10" customFormat="1" x14ac:dyDescent="0.3">
      <c r="A152" s="2" t="s">
        <v>140</v>
      </c>
      <c r="B152" s="4"/>
      <c r="C152" s="4"/>
      <c r="D152" s="4"/>
      <c r="E152" s="4"/>
      <c r="F152" s="38"/>
      <c r="G152" s="38"/>
      <c r="H152" s="100"/>
      <c r="I152" s="25" t="str">
        <f t="shared" si="2"/>
        <v>Response by:</v>
      </c>
      <c r="J152" s="25"/>
    </row>
    <row r="153" spans="1:10" customFormat="1" x14ac:dyDescent="0.3">
      <c r="A153" s="2" t="s">
        <v>363</v>
      </c>
      <c r="B153" s="4"/>
      <c r="C153" s="4"/>
      <c r="D153" s="4"/>
      <c r="E153" s="4"/>
      <c r="F153" s="38"/>
      <c r="G153" s="38"/>
      <c r="H153" s="100"/>
      <c r="I153" s="25" t="str">
        <f t="shared" si="2"/>
        <v>Response by:</v>
      </c>
      <c r="J153" s="25"/>
    </row>
    <row r="154" spans="1:10" customFormat="1" x14ac:dyDescent="0.3">
      <c r="A154" s="2" t="s">
        <v>359</v>
      </c>
      <c r="B154" s="4"/>
      <c r="C154" s="4"/>
      <c r="D154" s="4" t="s">
        <v>403</v>
      </c>
      <c r="E154" s="4" t="s">
        <v>403</v>
      </c>
      <c r="F154" s="38" t="s">
        <v>109</v>
      </c>
      <c r="G154" s="38"/>
      <c r="H154" s="100"/>
      <c r="I154" s="25" t="str">
        <f t="shared" si="2"/>
        <v>Response by:</v>
      </c>
      <c r="J154" s="25"/>
    </row>
    <row r="155" spans="1:10" customFormat="1" x14ac:dyDescent="0.3">
      <c r="A155" s="2" t="s">
        <v>347</v>
      </c>
      <c r="B155" s="4"/>
      <c r="C155" s="4"/>
      <c r="D155" s="4"/>
      <c r="E155" s="4" t="s">
        <v>403</v>
      </c>
      <c r="F155" s="38" t="s">
        <v>63</v>
      </c>
      <c r="G155" s="38"/>
      <c r="H155" s="100"/>
      <c r="I155" s="25" t="str">
        <f t="shared" si="2"/>
        <v>Response by:</v>
      </c>
      <c r="J155" s="25"/>
    </row>
    <row r="156" spans="1:10" customFormat="1" x14ac:dyDescent="0.3">
      <c r="A156" s="104" t="s">
        <v>534</v>
      </c>
      <c r="B156" s="4"/>
      <c r="C156" s="4"/>
      <c r="D156" s="4"/>
      <c r="E156" s="4"/>
      <c r="F156" s="38"/>
      <c r="G156" s="38"/>
      <c r="H156" s="100" t="s">
        <v>543</v>
      </c>
      <c r="I156" s="25" t="str">
        <f t="shared" si="2"/>
        <v>No Response to Survey by:</v>
      </c>
    </row>
    <row r="157" spans="1:10" customFormat="1" x14ac:dyDescent="0.3">
      <c r="A157" s="104" t="s">
        <v>535</v>
      </c>
      <c r="B157" s="4"/>
      <c r="C157" s="4"/>
      <c r="D157" s="4"/>
      <c r="E157" s="4"/>
      <c r="F157" s="38"/>
      <c r="G157" s="38"/>
      <c r="H157" s="100" t="s">
        <v>543</v>
      </c>
      <c r="I157" s="25" t="str">
        <f t="shared" si="2"/>
        <v>No Response to Survey by:</v>
      </c>
    </row>
    <row r="158" spans="1:10" s="100" customFormat="1" x14ac:dyDescent="0.3">
      <c r="A158" s="117" t="s">
        <v>536</v>
      </c>
      <c r="B158" s="118"/>
      <c r="C158" s="118"/>
      <c r="D158" s="118"/>
      <c r="E158" s="118" t="s">
        <v>403</v>
      </c>
      <c r="F158" s="127" t="s">
        <v>594</v>
      </c>
      <c r="I158" s="128" t="str">
        <f t="shared" si="2"/>
        <v>Response by:</v>
      </c>
    </row>
    <row r="159" spans="1:10" customFormat="1" x14ac:dyDescent="0.3">
      <c r="A159" s="2" t="s">
        <v>353</v>
      </c>
      <c r="B159" s="4"/>
      <c r="C159" s="4"/>
      <c r="D159" s="4"/>
      <c r="E159" s="4"/>
      <c r="F159" s="38"/>
      <c r="G159" s="38" t="s">
        <v>101</v>
      </c>
      <c r="H159" s="100"/>
      <c r="I159" s="25" t="str">
        <f t="shared" si="2"/>
        <v>Response by:</v>
      </c>
      <c r="J159" s="25"/>
    </row>
    <row r="160" spans="1:10" customFormat="1" x14ac:dyDescent="0.3">
      <c r="A160" s="2" t="s">
        <v>395</v>
      </c>
      <c r="B160" s="4" t="s">
        <v>403</v>
      </c>
      <c r="C160" s="4" t="s">
        <v>403</v>
      </c>
      <c r="D160" s="4" t="s">
        <v>403</v>
      </c>
      <c r="E160" s="4" t="s">
        <v>403</v>
      </c>
      <c r="F160" s="38" t="s">
        <v>194</v>
      </c>
      <c r="G160" s="38"/>
      <c r="H160" s="100"/>
      <c r="I160" s="25" t="str">
        <f t="shared" si="2"/>
        <v>Response by:</v>
      </c>
      <c r="J160" s="25"/>
    </row>
    <row r="161" spans="1:10" customFormat="1" x14ac:dyDescent="0.3">
      <c r="A161" s="104" t="s">
        <v>537</v>
      </c>
      <c r="B161" s="4"/>
      <c r="C161" s="4"/>
      <c r="D161" s="4"/>
      <c r="E161" s="4"/>
      <c r="F161" s="38"/>
      <c r="G161" s="38"/>
      <c r="H161" s="100" t="s">
        <v>543</v>
      </c>
      <c r="I161" s="25" t="str">
        <f t="shared" si="2"/>
        <v>No Response to Survey by:</v>
      </c>
    </row>
    <row r="162" spans="1:10" customFormat="1" x14ac:dyDescent="0.3">
      <c r="A162" s="104" t="s">
        <v>538</v>
      </c>
      <c r="B162" s="4"/>
      <c r="C162" s="4"/>
      <c r="D162" s="4"/>
      <c r="E162" s="4"/>
      <c r="F162" s="38"/>
      <c r="G162" s="38"/>
      <c r="H162" s="100" t="s">
        <v>543</v>
      </c>
      <c r="I162" s="25" t="str">
        <f t="shared" si="2"/>
        <v>No Response to Survey by:</v>
      </c>
    </row>
    <row r="163" spans="1:10" customFormat="1" x14ac:dyDescent="0.3">
      <c r="A163" s="2" t="s">
        <v>392</v>
      </c>
      <c r="B163" s="4"/>
      <c r="C163" s="4"/>
      <c r="D163" s="4"/>
      <c r="E163" s="4"/>
      <c r="F163" s="38"/>
      <c r="G163" s="38"/>
      <c r="H163" s="100"/>
      <c r="I163" s="25" t="str">
        <f t="shared" si="2"/>
        <v>Response by:</v>
      </c>
      <c r="J163" s="25"/>
    </row>
    <row r="164" spans="1:10" s="100" customFormat="1" x14ac:dyDescent="0.3">
      <c r="A164" s="117" t="s">
        <v>539</v>
      </c>
      <c r="B164" s="118"/>
      <c r="C164" s="118"/>
      <c r="D164" s="118"/>
      <c r="E164" s="118"/>
      <c r="F164" s="127"/>
      <c r="G164" s="127"/>
      <c r="I164" s="128" t="str">
        <f t="shared" si="2"/>
        <v>Response by:</v>
      </c>
    </row>
    <row r="165" spans="1:10" s="100" customFormat="1" x14ac:dyDescent="0.3">
      <c r="A165" s="117" t="s">
        <v>540</v>
      </c>
      <c r="B165" s="118"/>
      <c r="C165" s="118"/>
      <c r="D165" s="118"/>
      <c r="E165" s="118"/>
      <c r="F165" s="127"/>
      <c r="G165" s="127"/>
      <c r="I165" s="128" t="str">
        <f t="shared" si="2"/>
        <v>Response by:</v>
      </c>
    </row>
    <row r="166" spans="1:10" customFormat="1" x14ac:dyDescent="0.3">
      <c r="A166" s="8" t="s">
        <v>107</v>
      </c>
      <c r="B166" s="9"/>
      <c r="C166" s="9"/>
      <c r="D166" s="9"/>
      <c r="E166" s="9"/>
      <c r="F166" s="39"/>
      <c r="G166" s="39" t="s">
        <v>108</v>
      </c>
      <c r="H166" s="103"/>
      <c r="I166" s="25" t="str">
        <f t="shared" si="2"/>
        <v>Response by:</v>
      </c>
      <c r="J166" s="10"/>
    </row>
    <row r="167" spans="1:10" customFormat="1" x14ac:dyDescent="0.3">
      <c r="A167" s="2" t="s">
        <v>379</v>
      </c>
      <c r="B167" s="4"/>
      <c r="C167" s="4" t="s">
        <v>403</v>
      </c>
      <c r="D167" s="4" t="s">
        <v>403</v>
      </c>
      <c r="E167" s="4"/>
      <c r="F167" s="38"/>
      <c r="G167" s="38" t="s">
        <v>282</v>
      </c>
      <c r="H167" s="100"/>
      <c r="I167" s="25" t="str">
        <f t="shared" si="2"/>
        <v>Response by:</v>
      </c>
      <c r="J167" s="25"/>
    </row>
    <row r="168" spans="1:10" customFormat="1" x14ac:dyDescent="0.3">
      <c r="A168" s="2" t="s">
        <v>381</v>
      </c>
      <c r="B168" s="4"/>
      <c r="C168" s="4"/>
      <c r="D168" s="4"/>
      <c r="E168" s="4" t="s">
        <v>403</v>
      </c>
      <c r="F168" s="38" t="s">
        <v>301</v>
      </c>
      <c r="G168" s="38" t="s">
        <v>240</v>
      </c>
      <c r="H168" s="100"/>
      <c r="I168" s="25" t="str">
        <f t="shared" si="2"/>
        <v>Response by:</v>
      </c>
      <c r="J168" s="25"/>
    </row>
    <row r="169" spans="1:10" customFormat="1" x14ac:dyDescent="0.3">
      <c r="A169" s="104" t="s">
        <v>541</v>
      </c>
      <c r="B169" s="4"/>
      <c r="C169" s="4"/>
      <c r="D169" s="4"/>
      <c r="E169" s="4"/>
      <c r="F169" s="38"/>
      <c r="G169" s="38"/>
      <c r="H169" s="100" t="s">
        <v>543</v>
      </c>
      <c r="I169" s="25" t="str">
        <f t="shared" si="2"/>
        <v>No Response to Survey by:</v>
      </c>
    </row>
    <row r="170" spans="1:10" customFormat="1" x14ac:dyDescent="0.3">
      <c r="A170" s="2" t="s">
        <v>360</v>
      </c>
      <c r="B170" s="4"/>
      <c r="C170" s="4"/>
      <c r="D170" s="4"/>
      <c r="E170" s="4"/>
      <c r="F170" s="38"/>
      <c r="G170" s="38"/>
      <c r="H170" s="100"/>
      <c r="I170" s="25" t="str">
        <f t="shared" si="2"/>
        <v>Response by:</v>
      </c>
      <c r="J170" s="25"/>
    </row>
    <row r="171" spans="1:10" customFormat="1" x14ac:dyDescent="0.3">
      <c r="A171" s="2" t="s">
        <v>365</v>
      </c>
      <c r="B171" s="4"/>
      <c r="C171" s="4"/>
      <c r="D171" s="4"/>
      <c r="E171" s="4"/>
      <c r="F171" s="38"/>
      <c r="G171" s="38"/>
      <c r="H171" s="100"/>
      <c r="I171" s="25" t="str">
        <f t="shared" si="2"/>
        <v>Response by:</v>
      </c>
      <c r="J171" s="25"/>
    </row>
    <row r="172" spans="1:10" customFormat="1" x14ac:dyDescent="0.3">
      <c r="A172" s="104" t="s">
        <v>542</v>
      </c>
      <c r="B172" s="4"/>
      <c r="C172" s="4"/>
      <c r="D172" s="4"/>
      <c r="E172" s="4"/>
      <c r="F172" s="38"/>
      <c r="G172" s="38"/>
      <c r="H172" s="100" t="s">
        <v>543</v>
      </c>
      <c r="I172" s="25" t="str">
        <f t="shared" si="2"/>
        <v>No Response to Survey by:</v>
      </c>
    </row>
    <row r="173" spans="1:10" customFormat="1" x14ac:dyDescent="0.3">
      <c r="A173" s="2" t="s">
        <v>370</v>
      </c>
      <c r="B173" s="4"/>
      <c r="C173" s="4" t="s">
        <v>403</v>
      </c>
      <c r="D173" s="4" t="s">
        <v>403</v>
      </c>
      <c r="E173" s="4"/>
      <c r="F173" s="38"/>
      <c r="G173" s="38"/>
      <c r="H173" s="100"/>
      <c r="I173" s="25" t="str">
        <f t="shared" si="2"/>
        <v>Response by:</v>
      </c>
      <c r="J173" s="25"/>
    </row>
    <row r="174" spans="1:10" customFormat="1" x14ac:dyDescent="0.3">
      <c r="A174" s="2" t="s">
        <v>284</v>
      </c>
      <c r="B174" s="4"/>
      <c r="C174" s="4"/>
      <c r="D174" s="4"/>
      <c r="E174" s="4" t="s">
        <v>403</v>
      </c>
      <c r="F174" s="38" t="s">
        <v>288</v>
      </c>
      <c r="G174" s="38"/>
      <c r="H174" s="100"/>
      <c r="I174" s="25" t="str">
        <f t="shared" si="2"/>
        <v>Response by:</v>
      </c>
      <c r="J174" s="25"/>
    </row>
    <row r="175" spans="1:10" customFormat="1" x14ac:dyDescent="0.3">
      <c r="A175" s="2" t="s">
        <v>155</v>
      </c>
      <c r="B175" s="4"/>
      <c r="C175" s="4"/>
      <c r="D175" s="4"/>
      <c r="E175" s="4"/>
      <c r="F175" s="38"/>
      <c r="G175" s="38"/>
      <c r="H175" s="100"/>
      <c r="I175" s="25" t="str">
        <f t="shared" si="2"/>
        <v>Response by:</v>
      </c>
      <c r="J175" s="25"/>
    </row>
    <row r="176" spans="1:10" customFormat="1" x14ac:dyDescent="0.3">
      <c r="A176" s="2" t="s">
        <v>164</v>
      </c>
      <c r="B176" s="4"/>
      <c r="C176" s="4"/>
      <c r="D176" s="4"/>
      <c r="E176" s="4" t="s">
        <v>403</v>
      </c>
      <c r="F176" s="38" t="s">
        <v>168</v>
      </c>
      <c r="G176" s="38"/>
      <c r="H176" s="100"/>
      <c r="I176" s="25" t="str">
        <f t="shared" si="2"/>
        <v>Response by:</v>
      </c>
      <c r="J176" s="25"/>
    </row>
    <row r="177" spans="1:10" customFormat="1" x14ac:dyDescent="0.3">
      <c r="A177" s="2" t="s">
        <v>181</v>
      </c>
      <c r="B177" s="4"/>
      <c r="C177" s="4"/>
      <c r="D177" s="4"/>
      <c r="E177" s="4"/>
      <c r="F177" s="38"/>
      <c r="G177" s="38"/>
      <c r="H177" s="100"/>
      <c r="I177" s="25" t="str">
        <f t="shared" si="2"/>
        <v>Response by:</v>
      </c>
      <c r="J177" s="25"/>
    </row>
    <row r="178" spans="1:10" customFormat="1" x14ac:dyDescent="0.3">
      <c r="A178" s="2" t="s">
        <v>356</v>
      </c>
      <c r="B178" s="4"/>
      <c r="C178" s="4"/>
      <c r="D178" s="4"/>
      <c r="E178" s="4"/>
      <c r="F178" s="38"/>
      <c r="G178" s="38"/>
      <c r="H178" s="100"/>
      <c r="I178" s="25" t="str">
        <f t="shared" si="2"/>
        <v>Response by:</v>
      </c>
      <c r="J178" s="25"/>
    </row>
  </sheetData>
  <sortState ref="A75:H82">
    <sortCondition ref="A82"/>
  </sortState>
  <mergeCells count="2">
    <mergeCell ref="A5:C5"/>
    <mergeCell ref="F3:F4"/>
  </mergeCells>
  <conditionalFormatting sqref="A9">
    <cfRule type="duplicateValues" dxfId="3" priority="2"/>
  </conditionalFormatting>
  <conditionalFormatting sqref="A10:A178">
    <cfRule type="duplicateValues" dxfId="2" priority="1"/>
  </conditionalFormatting>
  <dataValidations count="1">
    <dataValidation type="list" allowBlank="1" showInputMessage="1" showErrorMessage="1" sqref="B7">
      <formula1>$A$10:$A$178</formula1>
    </dataValidation>
  </dataValidations>
  <printOptions gridLines="1"/>
  <pageMargins left="0.45" right="0.45" top="0.7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zoomScale="90" zoomScaleNormal="90" workbookViewId="0">
      <pane xSplit="1" ySplit="7" topLeftCell="B8" activePane="bottomRight" state="frozen"/>
      <selection pane="topRight" activeCell="B1" sqref="B1"/>
      <selection pane="bottomLeft" activeCell="A8" sqref="A8"/>
      <selection pane="bottomRight" activeCell="B5" sqref="B5"/>
    </sheetView>
  </sheetViews>
  <sheetFormatPr defaultColWidth="9.109375" defaultRowHeight="14.4" x14ac:dyDescent="0.3"/>
  <cols>
    <col min="1" max="1" width="17.6640625" style="47" customWidth="1"/>
    <col min="2" max="2" width="13" style="41" customWidth="1"/>
    <col min="3" max="3" width="14.109375" style="41" customWidth="1"/>
    <col min="4" max="6" width="13" style="41" customWidth="1"/>
    <col min="7" max="7" width="12" style="41" customWidth="1"/>
    <col min="8" max="8" width="99.109375" style="42" customWidth="1"/>
    <col min="9" max="9" width="83.5546875" style="42" customWidth="1"/>
    <col min="10" max="10" width="16.109375" style="43" hidden="1" customWidth="1"/>
    <col min="11" max="11" width="23" style="42" hidden="1" customWidth="1"/>
    <col min="12" max="16384" width="9.109375" style="42"/>
  </cols>
  <sheetData>
    <row r="1" spans="1:11" x14ac:dyDescent="0.3">
      <c r="A1" s="52" t="s">
        <v>431</v>
      </c>
      <c r="B1" s="53"/>
      <c r="C1" s="54"/>
      <c r="D1" s="54"/>
      <c r="E1" s="54"/>
      <c r="F1" s="54"/>
      <c r="G1" s="54"/>
      <c r="H1" s="55"/>
    </row>
    <row r="2" spans="1:11" ht="16.95" customHeight="1" x14ac:dyDescent="0.3">
      <c r="A2" s="56"/>
      <c r="B2" s="54"/>
      <c r="C2" s="54"/>
      <c r="D2" s="157" t="str">
        <f>VLOOKUP($B$5, $A$8:$K$176,11,FALSE)</f>
        <v>Response by:</v>
      </c>
      <c r="E2" s="149">
        <f t="shared" ref="E2" si="0">VLOOKUP($B$5, $A$8:$K$176,9,FALSE)</f>
        <v>0</v>
      </c>
      <c r="F2" s="157" t="str">
        <f>$B$5</f>
        <v>Berlin</v>
      </c>
      <c r="G2" s="149"/>
      <c r="H2" s="57"/>
    </row>
    <row r="3" spans="1:11" ht="30.6" customHeight="1" x14ac:dyDescent="0.3">
      <c r="A3" s="58" t="s">
        <v>432</v>
      </c>
      <c r="B3" s="59"/>
      <c r="C3" s="54"/>
      <c r="D3" s="132" t="s">
        <v>426</v>
      </c>
      <c r="E3" s="60" t="str">
        <f>VLOOKUP($B$5, $A$8:$K$176,2,FALSE)</f>
        <v>X</v>
      </c>
      <c r="F3" s="132" t="s">
        <v>428</v>
      </c>
      <c r="G3" s="60">
        <f>VLOOKUP($B$5, $A$8:$K$176,5,FALSE)</f>
        <v>0</v>
      </c>
      <c r="H3" s="89" t="s">
        <v>434</v>
      </c>
    </row>
    <row r="4" spans="1:11" ht="62.4" customHeight="1" thickBot="1" x14ac:dyDescent="0.35">
      <c r="A4" s="155" t="s">
        <v>462</v>
      </c>
      <c r="B4" s="156"/>
      <c r="C4" s="156"/>
      <c r="D4" s="132" t="s">
        <v>427</v>
      </c>
      <c r="E4" s="60">
        <f>VLOOKUP($B$5, $A$8:$K$176,3,FALSE)</f>
        <v>0</v>
      </c>
      <c r="F4" s="132" t="s">
        <v>429</v>
      </c>
      <c r="G4" s="60">
        <f>VLOOKUP($B$5, $A$8:$K$176,6,FALSE)</f>
        <v>0</v>
      </c>
      <c r="H4" s="144">
        <f>VLOOKUP($B$5, $A$8:$K$176,8,FALSE)</f>
        <v>0</v>
      </c>
    </row>
    <row r="5" spans="1:11" ht="30" customHeight="1" thickBot="1" x14ac:dyDescent="0.35">
      <c r="A5" s="61" t="s">
        <v>433</v>
      </c>
      <c r="B5" s="30" t="s">
        <v>219</v>
      </c>
      <c r="C5" s="62"/>
      <c r="D5" s="132" t="s">
        <v>435</v>
      </c>
      <c r="E5" s="60">
        <f>VLOOKUP($B$5, $A$8:$K$176,4,FALSE)</f>
        <v>0</v>
      </c>
      <c r="F5" s="132" t="s">
        <v>430</v>
      </c>
      <c r="G5" s="60">
        <f>VLOOKUP($B$5, $A$8:$K$176,7,FALSE)</f>
        <v>0</v>
      </c>
      <c r="H5" s="89" t="s">
        <v>436</v>
      </c>
    </row>
    <row r="6" spans="1:11" ht="43.2" customHeight="1" x14ac:dyDescent="0.3">
      <c r="A6" s="57"/>
      <c r="B6" s="54" t="s">
        <v>449</v>
      </c>
      <c r="C6" s="54" t="s">
        <v>450</v>
      </c>
      <c r="D6" s="54" t="s">
        <v>451</v>
      </c>
      <c r="E6" s="53" t="s">
        <v>452</v>
      </c>
      <c r="F6" s="53" t="s">
        <v>453</v>
      </c>
      <c r="G6" s="133" t="s">
        <v>454</v>
      </c>
      <c r="H6" s="144">
        <f>VLOOKUP($B$5, $A$8:$K$176,9,FALSE)</f>
        <v>0</v>
      </c>
    </row>
    <row r="7" spans="1:11" s="46" customFormat="1" ht="53.4" customHeight="1" x14ac:dyDescent="0.3">
      <c r="A7" s="18" t="s">
        <v>546</v>
      </c>
      <c r="B7" s="131" t="s">
        <v>459</v>
      </c>
      <c r="C7" s="131" t="s">
        <v>423</v>
      </c>
      <c r="D7" s="131" t="s">
        <v>422</v>
      </c>
      <c r="E7" s="131" t="s">
        <v>419</v>
      </c>
      <c r="F7" s="131" t="s">
        <v>420</v>
      </c>
      <c r="G7" s="131" t="s">
        <v>421</v>
      </c>
      <c r="H7" s="45" t="s">
        <v>460</v>
      </c>
      <c r="I7" s="44" t="s">
        <v>461</v>
      </c>
      <c r="J7" s="106" t="s">
        <v>544</v>
      </c>
      <c r="K7" s="107" t="s">
        <v>545</v>
      </c>
    </row>
    <row r="8" spans="1:11" ht="15" customHeight="1" x14ac:dyDescent="0.3">
      <c r="A8" s="2" t="s">
        <v>295</v>
      </c>
      <c r="H8" s="48"/>
      <c r="I8" s="48"/>
      <c r="J8" s="100"/>
      <c r="K8" s="42" t="str">
        <f>IF(J8="N", "No Response to Survey by:", "Response by:")</f>
        <v>Response by:</v>
      </c>
    </row>
    <row r="9" spans="1:11" s="138" customFormat="1" ht="15" customHeight="1" x14ac:dyDescent="0.3">
      <c r="A9" s="117" t="s">
        <v>500</v>
      </c>
      <c r="B9" s="118" t="s">
        <v>403</v>
      </c>
      <c r="C9" s="118"/>
      <c r="D9" s="118"/>
      <c r="E9" s="118"/>
      <c r="F9" s="118"/>
      <c r="G9" s="118"/>
      <c r="H9" s="100"/>
      <c r="I9" s="100"/>
      <c r="J9" s="100"/>
      <c r="K9" s="130" t="str">
        <f t="shared" ref="K9:K72" si="1">IF(J9="N", "No Response to Survey by:", "Response by:")</f>
        <v>Response by:</v>
      </c>
    </row>
    <row r="10" spans="1:11" s="49" customFormat="1" ht="15" customHeight="1" x14ac:dyDescent="0.3">
      <c r="A10" s="2" t="s">
        <v>186</v>
      </c>
      <c r="B10" s="41"/>
      <c r="C10" s="41" t="s">
        <v>403</v>
      </c>
      <c r="D10" s="41"/>
      <c r="E10" s="41"/>
      <c r="F10" s="41"/>
      <c r="G10" s="41"/>
      <c r="H10" s="48" t="s">
        <v>191</v>
      </c>
      <c r="I10" s="48" t="s">
        <v>192</v>
      </c>
      <c r="J10" s="103"/>
      <c r="K10" s="42" t="str">
        <f t="shared" si="1"/>
        <v>Response by:</v>
      </c>
    </row>
    <row r="11" spans="1:11" s="49" customFormat="1" ht="15" customHeight="1" x14ac:dyDescent="0.3">
      <c r="A11" s="2" t="s">
        <v>320</v>
      </c>
      <c r="B11" s="41" t="s">
        <v>403</v>
      </c>
      <c r="C11" s="41"/>
      <c r="D11" s="41"/>
      <c r="E11" s="41"/>
      <c r="F11" s="41"/>
      <c r="G11" s="41"/>
      <c r="H11" s="48"/>
      <c r="I11" s="48"/>
      <c r="J11" s="103"/>
      <c r="K11" s="42" t="str">
        <f t="shared" si="1"/>
        <v>Response by:</v>
      </c>
    </row>
    <row r="12" spans="1:11" ht="15" customHeight="1" x14ac:dyDescent="0.3">
      <c r="A12" s="2" t="s">
        <v>368</v>
      </c>
      <c r="B12" s="41" t="s">
        <v>403</v>
      </c>
      <c r="H12" s="48"/>
      <c r="I12" s="48"/>
      <c r="J12" s="103"/>
      <c r="K12" s="42" t="str">
        <f t="shared" si="1"/>
        <v>Response by:</v>
      </c>
    </row>
    <row r="13" spans="1:11" ht="15" customHeight="1" x14ac:dyDescent="0.3">
      <c r="A13" s="2" t="s">
        <v>398</v>
      </c>
      <c r="H13" s="48"/>
      <c r="I13" s="48"/>
      <c r="J13" s="100"/>
      <c r="K13" s="42" t="str">
        <f t="shared" si="1"/>
        <v>Response by:</v>
      </c>
    </row>
    <row r="14" spans="1:11" ht="15" customHeight="1" x14ac:dyDescent="0.3">
      <c r="A14" s="2" t="s">
        <v>219</v>
      </c>
      <c r="B14" s="41" t="s">
        <v>403</v>
      </c>
      <c r="H14" s="48"/>
      <c r="I14" s="48"/>
      <c r="J14" s="100"/>
      <c r="K14" s="42" t="str">
        <f t="shared" si="1"/>
        <v>Response by:</v>
      </c>
    </row>
    <row r="15" spans="1:11" ht="15" customHeight="1" x14ac:dyDescent="0.3">
      <c r="A15" s="2" t="s">
        <v>344</v>
      </c>
      <c r="F15" s="41" t="s">
        <v>403</v>
      </c>
      <c r="H15" s="48" t="s">
        <v>17</v>
      </c>
      <c r="I15" s="48"/>
      <c r="J15" s="100"/>
      <c r="K15" s="42" t="str">
        <f t="shared" si="1"/>
        <v>Response by:</v>
      </c>
    </row>
    <row r="16" spans="1:11" ht="15" customHeight="1" x14ac:dyDescent="0.3">
      <c r="A16" s="104" t="s">
        <v>501</v>
      </c>
      <c r="B16" s="4"/>
      <c r="C16" s="4"/>
      <c r="D16" s="4"/>
      <c r="E16" s="4"/>
      <c r="F16" s="4"/>
      <c r="G16" s="4"/>
      <c r="H16"/>
      <c r="I16"/>
      <c r="J16" s="100" t="s">
        <v>543</v>
      </c>
      <c r="K16" s="42" t="str">
        <f t="shared" si="1"/>
        <v>No Response to Survey by:</v>
      </c>
    </row>
    <row r="17" spans="1:11" ht="15" customHeight="1" x14ac:dyDescent="0.3">
      <c r="A17" s="2" t="s">
        <v>38</v>
      </c>
      <c r="B17" s="41" t="s">
        <v>403</v>
      </c>
      <c r="H17" s="48"/>
      <c r="I17" s="48"/>
      <c r="J17" s="100"/>
      <c r="K17" s="42" t="str">
        <f t="shared" si="1"/>
        <v>Response by:</v>
      </c>
    </row>
    <row r="18" spans="1:11" ht="15" customHeight="1" x14ac:dyDescent="0.3">
      <c r="A18" s="2" t="s">
        <v>206</v>
      </c>
      <c r="B18" s="41" t="s">
        <v>403</v>
      </c>
      <c r="H18" s="48" t="s">
        <v>209</v>
      </c>
      <c r="I18" s="48"/>
      <c r="J18" s="100"/>
      <c r="K18" s="42" t="str">
        <f t="shared" si="1"/>
        <v>Response by:</v>
      </c>
    </row>
    <row r="19" spans="1:11" ht="15" customHeight="1" x14ac:dyDescent="0.3">
      <c r="A19" s="104" t="s">
        <v>502</v>
      </c>
      <c r="B19" s="4"/>
      <c r="C19" s="4"/>
      <c r="D19" s="4"/>
      <c r="E19" s="4"/>
      <c r="F19" s="4"/>
      <c r="G19" s="4"/>
      <c r="H19"/>
      <c r="I19"/>
      <c r="J19" s="100" t="s">
        <v>543</v>
      </c>
      <c r="K19" s="42" t="str">
        <f t="shared" si="1"/>
        <v>No Response to Survey by:</v>
      </c>
    </row>
    <row r="20" spans="1:11" ht="15" customHeight="1" x14ac:dyDescent="0.3">
      <c r="A20" s="2" t="s">
        <v>47</v>
      </c>
      <c r="B20" s="41" t="s">
        <v>403</v>
      </c>
      <c r="H20" s="48"/>
      <c r="I20" s="48" t="s">
        <v>52</v>
      </c>
      <c r="J20" s="100"/>
      <c r="K20" s="42" t="str">
        <f t="shared" si="1"/>
        <v>Response by:</v>
      </c>
    </row>
    <row r="21" spans="1:11" ht="15" customHeight="1" x14ac:dyDescent="0.3">
      <c r="A21" s="2" t="s">
        <v>170</v>
      </c>
      <c r="B21" s="41" t="s">
        <v>403</v>
      </c>
      <c r="H21" s="48"/>
      <c r="I21" s="48"/>
      <c r="J21" s="100"/>
      <c r="K21" s="42" t="str">
        <f t="shared" si="1"/>
        <v>Response by:</v>
      </c>
    </row>
    <row r="22" spans="1:11" ht="15" customHeight="1" x14ac:dyDescent="0.3">
      <c r="A22" s="8" t="s">
        <v>445</v>
      </c>
      <c r="B22" s="50" t="s">
        <v>403</v>
      </c>
      <c r="C22" s="50"/>
      <c r="D22" s="50"/>
      <c r="E22" s="50"/>
      <c r="F22" s="50"/>
      <c r="G22" s="50"/>
      <c r="H22" s="51"/>
      <c r="I22" s="51"/>
      <c r="J22" s="100"/>
      <c r="K22" s="42" t="str">
        <f t="shared" si="1"/>
        <v>Response by:</v>
      </c>
    </row>
    <row r="23" spans="1:11" ht="15" customHeight="1" x14ac:dyDescent="0.3">
      <c r="A23" s="2" t="s">
        <v>349</v>
      </c>
      <c r="D23" s="41" t="s">
        <v>403</v>
      </c>
      <c r="H23" s="48" t="s">
        <v>81</v>
      </c>
      <c r="I23" s="48"/>
      <c r="J23" s="100"/>
      <c r="K23" s="42" t="str">
        <f t="shared" si="1"/>
        <v>Response by:</v>
      </c>
    </row>
    <row r="24" spans="1:11" ht="15" customHeight="1" x14ac:dyDescent="0.3">
      <c r="A24" s="2" t="s">
        <v>53</v>
      </c>
      <c r="B24" s="41" t="s">
        <v>403</v>
      </c>
      <c r="H24" s="48"/>
      <c r="I24" s="48"/>
      <c r="J24" s="100"/>
      <c r="K24" s="42" t="str">
        <f t="shared" si="1"/>
        <v>Response by:</v>
      </c>
    </row>
    <row r="25" spans="1:11" s="130" customFormat="1" ht="15" customHeight="1" x14ac:dyDescent="0.3">
      <c r="A25" s="117" t="s">
        <v>503</v>
      </c>
      <c r="B25" s="118"/>
      <c r="C25" s="118"/>
      <c r="D25" s="118"/>
      <c r="E25" s="118"/>
      <c r="F25" s="118"/>
      <c r="G25" s="118" t="s">
        <v>403</v>
      </c>
      <c r="H25" s="100" t="s">
        <v>591</v>
      </c>
      <c r="I25" s="100"/>
      <c r="J25" s="100"/>
      <c r="K25" s="130" t="str">
        <f t="shared" si="1"/>
        <v>Response by:</v>
      </c>
    </row>
    <row r="26" spans="1:11" ht="15" customHeight="1" x14ac:dyDescent="0.3">
      <c r="A26" s="2" t="s">
        <v>82</v>
      </c>
      <c r="G26" s="41" t="s">
        <v>403</v>
      </c>
      <c r="H26" s="48"/>
      <c r="I26" s="48"/>
      <c r="J26" s="100"/>
      <c r="K26" s="42" t="str">
        <f t="shared" si="1"/>
        <v>Response by:</v>
      </c>
    </row>
    <row r="27" spans="1:11" ht="15" customHeight="1" x14ac:dyDescent="0.3">
      <c r="A27" s="2" t="s">
        <v>385</v>
      </c>
      <c r="C27" s="41" t="s">
        <v>403</v>
      </c>
      <c r="H27" s="48"/>
      <c r="I27" s="48"/>
      <c r="J27" s="100"/>
      <c r="K27" s="42" t="str">
        <f t="shared" si="1"/>
        <v>Response by:</v>
      </c>
    </row>
    <row r="28" spans="1:11" ht="15" customHeight="1" x14ac:dyDescent="0.3">
      <c r="A28" s="104" t="s">
        <v>504</v>
      </c>
      <c r="B28" s="4"/>
      <c r="C28" s="4"/>
      <c r="D28" s="4"/>
      <c r="E28" s="4"/>
      <c r="F28" s="4"/>
      <c r="G28" s="4"/>
      <c r="H28"/>
      <c r="I28"/>
      <c r="J28" s="100" t="s">
        <v>543</v>
      </c>
      <c r="K28" s="42" t="str">
        <f t="shared" si="1"/>
        <v>No Response to Survey by:</v>
      </c>
    </row>
    <row r="29" spans="1:11" ht="15" customHeight="1" x14ac:dyDescent="0.3">
      <c r="A29" s="2" t="s">
        <v>383</v>
      </c>
      <c r="B29" s="41" t="s">
        <v>403</v>
      </c>
      <c r="H29" s="48"/>
      <c r="I29" s="48"/>
      <c r="J29" s="100"/>
      <c r="K29" s="42" t="str">
        <f t="shared" si="1"/>
        <v>Response by:</v>
      </c>
    </row>
    <row r="30" spans="1:11" ht="15" customHeight="1" x14ac:dyDescent="0.3">
      <c r="A30" s="2" t="s">
        <v>351</v>
      </c>
      <c r="D30" s="41" t="s">
        <v>403</v>
      </c>
      <c r="H30" s="48" t="s">
        <v>92</v>
      </c>
      <c r="I30" s="48"/>
      <c r="J30" s="100"/>
      <c r="K30" s="42" t="str">
        <f t="shared" si="1"/>
        <v>Response by:</v>
      </c>
    </row>
    <row r="31" spans="1:11" s="49" customFormat="1" ht="15" customHeight="1" x14ac:dyDescent="0.3">
      <c r="A31" s="2" t="s">
        <v>373</v>
      </c>
      <c r="B31" s="41"/>
      <c r="C31" s="41"/>
      <c r="D31" s="41"/>
      <c r="E31" s="41"/>
      <c r="F31" s="41"/>
      <c r="G31" s="41"/>
      <c r="H31" s="48"/>
      <c r="I31" s="48"/>
      <c r="J31" s="100"/>
      <c r="K31" s="42" t="str">
        <f t="shared" si="1"/>
        <v>Response by:</v>
      </c>
    </row>
    <row r="32" spans="1:11" ht="15" customHeight="1" x14ac:dyDescent="0.3">
      <c r="A32" s="2" t="s">
        <v>372</v>
      </c>
      <c r="B32" s="41" t="s">
        <v>403</v>
      </c>
      <c r="H32" s="48"/>
      <c r="I32" s="48"/>
      <c r="J32" s="100"/>
      <c r="K32" s="42" t="str">
        <f t="shared" si="1"/>
        <v>Response by:</v>
      </c>
    </row>
    <row r="33" spans="1:11" ht="15" customHeight="1" x14ac:dyDescent="0.3">
      <c r="A33" s="2" t="s">
        <v>364</v>
      </c>
      <c r="B33" s="41" t="s">
        <v>403</v>
      </c>
      <c r="H33" s="48"/>
      <c r="I33" s="48"/>
      <c r="J33" s="100"/>
      <c r="K33" s="42" t="str">
        <f t="shared" si="1"/>
        <v>Response by:</v>
      </c>
    </row>
    <row r="34" spans="1:11" ht="15" customHeight="1" x14ac:dyDescent="0.3">
      <c r="A34" s="2" t="s">
        <v>345</v>
      </c>
      <c r="G34" s="41" t="s">
        <v>403</v>
      </c>
      <c r="H34" s="48"/>
      <c r="I34" s="48" t="s">
        <v>22</v>
      </c>
      <c r="J34" s="100"/>
      <c r="K34" s="42" t="str">
        <f t="shared" si="1"/>
        <v>Response by:</v>
      </c>
    </row>
    <row r="35" spans="1:11" ht="15" customHeight="1" x14ac:dyDescent="0.3">
      <c r="A35" s="2" t="s">
        <v>177</v>
      </c>
      <c r="B35" s="41" t="s">
        <v>403</v>
      </c>
      <c r="H35" s="48"/>
      <c r="I35" s="48" t="s">
        <v>180</v>
      </c>
      <c r="J35" s="100"/>
      <c r="K35" s="42" t="str">
        <f t="shared" si="1"/>
        <v>Response by:</v>
      </c>
    </row>
    <row r="36" spans="1:11" s="49" customFormat="1" ht="15" customHeight="1" x14ac:dyDescent="0.3">
      <c r="A36" s="8" t="s">
        <v>183</v>
      </c>
      <c r="B36" s="50" t="s">
        <v>403</v>
      </c>
      <c r="C36" s="50"/>
      <c r="D36" s="50"/>
      <c r="E36" s="50"/>
      <c r="F36" s="50"/>
      <c r="G36" s="50"/>
      <c r="H36" s="51"/>
      <c r="I36" s="51"/>
      <c r="J36" s="103"/>
      <c r="K36" s="42" t="str">
        <f t="shared" si="1"/>
        <v>Response by:</v>
      </c>
    </row>
    <row r="37" spans="1:11" ht="15" customHeight="1" x14ac:dyDescent="0.3">
      <c r="A37" s="2" t="s">
        <v>144</v>
      </c>
      <c r="B37" s="41" t="s">
        <v>403</v>
      </c>
      <c r="H37" s="48"/>
      <c r="I37" s="48" t="s">
        <v>149</v>
      </c>
      <c r="J37" s="100"/>
      <c r="K37" s="42" t="str">
        <f t="shared" si="1"/>
        <v>Response by:</v>
      </c>
    </row>
    <row r="38" spans="1:11" ht="15" customHeight="1" x14ac:dyDescent="0.3">
      <c r="A38" s="2" t="s">
        <v>267</v>
      </c>
      <c r="B38" s="41" t="s">
        <v>403</v>
      </c>
      <c r="H38" s="48"/>
      <c r="I38" s="48"/>
      <c r="J38" s="100"/>
      <c r="K38" s="42" t="str">
        <f t="shared" si="1"/>
        <v>Response by:</v>
      </c>
    </row>
    <row r="39" spans="1:11" ht="15" customHeight="1" x14ac:dyDescent="0.3">
      <c r="A39" s="2" t="s">
        <v>273</v>
      </c>
      <c r="B39" s="41" t="s">
        <v>403</v>
      </c>
      <c r="H39" s="48"/>
      <c r="I39" s="48"/>
      <c r="J39" s="100"/>
      <c r="K39" s="42" t="str">
        <f t="shared" si="1"/>
        <v>Response by:</v>
      </c>
    </row>
    <row r="40" spans="1:11" ht="15" customHeight="1" x14ac:dyDescent="0.3">
      <c r="A40" s="2" t="s">
        <v>161</v>
      </c>
      <c r="B40" s="41" t="s">
        <v>403</v>
      </c>
      <c r="H40" s="48"/>
      <c r="I40" s="48"/>
      <c r="J40" s="100"/>
      <c r="K40" s="42" t="str">
        <f t="shared" si="1"/>
        <v>Response by:</v>
      </c>
    </row>
    <row r="41" spans="1:11" s="130" customFormat="1" ht="15" customHeight="1" x14ac:dyDescent="0.3">
      <c r="A41" s="117" t="s">
        <v>505</v>
      </c>
      <c r="B41" s="118"/>
      <c r="C41" s="118"/>
      <c r="D41" s="118" t="s">
        <v>403</v>
      </c>
      <c r="E41" s="118"/>
      <c r="F41" s="118"/>
      <c r="G41" s="118"/>
      <c r="H41" s="128" t="s">
        <v>581</v>
      </c>
      <c r="I41" s="139" t="s">
        <v>582</v>
      </c>
      <c r="J41" s="100"/>
      <c r="K41" s="130" t="str">
        <f t="shared" si="1"/>
        <v>Response by:</v>
      </c>
    </row>
    <row r="42" spans="1:11" ht="15" customHeight="1" x14ac:dyDescent="0.3">
      <c r="A42" s="8" t="s">
        <v>315</v>
      </c>
      <c r="B42" s="50" t="s">
        <v>403</v>
      </c>
      <c r="C42" s="50"/>
      <c r="D42" s="50"/>
      <c r="E42" s="50"/>
      <c r="F42" s="50"/>
      <c r="G42" s="50"/>
      <c r="H42" s="51"/>
      <c r="I42" s="51"/>
      <c r="J42" s="103"/>
      <c r="K42" s="42" t="str">
        <f t="shared" si="1"/>
        <v>Response by:</v>
      </c>
    </row>
    <row r="43" spans="1:11" ht="15" customHeight="1" x14ac:dyDescent="0.3">
      <c r="A43" s="108" t="s">
        <v>506</v>
      </c>
      <c r="B43" s="4"/>
      <c r="C43" s="4"/>
      <c r="D43" s="4"/>
      <c r="E43" s="4"/>
      <c r="F43" s="4"/>
      <c r="G43" s="4"/>
      <c r="H43"/>
      <c r="I43"/>
      <c r="J43" s="103" t="s">
        <v>543</v>
      </c>
      <c r="K43" s="42" t="str">
        <f t="shared" si="1"/>
        <v>No Response to Survey by:</v>
      </c>
    </row>
    <row r="44" spans="1:11" ht="15" customHeight="1" x14ac:dyDescent="0.3">
      <c r="A44" s="108" t="s">
        <v>507</v>
      </c>
      <c r="B44" s="4"/>
      <c r="C44" s="4"/>
      <c r="D44" s="4"/>
      <c r="E44" s="4"/>
      <c r="F44" s="4"/>
      <c r="G44" s="4"/>
      <c r="H44"/>
      <c r="I44"/>
      <c r="J44" s="103" t="s">
        <v>543</v>
      </c>
      <c r="K44" s="42" t="str">
        <f t="shared" si="1"/>
        <v>No Response to Survey by:</v>
      </c>
    </row>
    <row r="45" spans="1:11" ht="15" customHeight="1" x14ac:dyDescent="0.3">
      <c r="A45" s="2" t="s">
        <v>184</v>
      </c>
      <c r="B45" s="41" t="s">
        <v>403</v>
      </c>
      <c r="H45" s="48"/>
      <c r="I45" s="48"/>
      <c r="J45" s="100"/>
      <c r="K45" s="42" t="str">
        <f t="shared" si="1"/>
        <v>Response by:</v>
      </c>
    </row>
    <row r="46" spans="1:11" ht="15" customHeight="1" x14ac:dyDescent="0.3">
      <c r="A46" s="2" t="s">
        <v>391</v>
      </c>
      <c r="C46" s="41" t="s">
        <v>403</v>
      </c>
      <c r="H46" s="48" t="s">
        <v>118</v>
      </c>
      <c r="I46" s="48"/>
      <c r="J46" s="100"/>
      <c r="K46" s="42" t="str">
        <f t="shared" si="1"/>
        <v>Response by:</v>
      </c>
    </row>
    <row r="47" spans="1:11" ht="15" customHeight="1" x14ac:dyDescent="0.3">
      <c r="A47" s="2" t="s">
        <v>290</v>
      </c>
      <c r="G47" s="41" t="s">
        <v>403</v>
      </c>
      <c r="H47" s="48"/>
      <c r="I47" s="48"/>
      <c r="J47" s="100"/>
      <c r="K47" s="42" t="str">
        <f t="shared" si="1"/>
        <v>Response by:</v>
      </c>
    </row>
    <row r="48" spans="1:11" ht="15" customHeight="1" x14ac:dyDescent="0.3">
      <c r="A48" s="2" t="s">
        <v>396</v>
      </c>
      <c r="B48" s="41" t="s">
        <v>403</v>
      </c>
      <c r="H48" s="48"/>
      <c r="I48" s="48"/>
      <c r="J48" s="100"/>
      <c r="K48" s="42" t="str">
        <f t="shared" si="1"/>
        <v>Response by:</v>
      </c>
    </row>
    <row r="49" spans="1:11" ht="15" customHeight="1" x14ac:dyDescent="0.3">
      <c r="A49" s="2" t="s">
        <v>400</v>
      </c>
      <c r="B49" s="41" t="s">
        <v>403</v>
      </c>
      <c r="H49" s="48"/>
      <c r="I49" s="48"/>
      <c r="J49" s="100"/>
      <c r="K49" s="42" t="str">
        <f t="shared" si="1"/>
        <v>Response by:</v>
      </c>
    </row>
    <row r="50" spans="1:11" ht="15" customHeight="1" x14ac:dyDescent="0.3">
      <c r="A50" s="104" t="s">
        <v>508</v>
      </c>
      <c r="B50" s="4"/>
      <c r="C50" s="4"/>
      <c r="D50" s="4"/>
      <c r="E50" s="4"/>
      <c r="F50" s="4"/>
      <c r="G50" s="4"/>
      <c r="H50"/>
      <c r="I50"/>
      <c r="J50" s="100" t="s">
        <v>543</v>
      </c>
      <c r="K50" s="42" t="str">
        <f t="shared" si="1"/>
        <v>No Response to Survey by:</v>
      </c>
    </row>
    <row r="51" spans="1:11" ht="15" customHeight="1" x14ac:dyDescent="0.3">
      <c r="A51" s="104" t="s">
        <v>509</v>
      </c>
      <c r="B51" s="4"/>
      <c r="C51" s="4"/>
      <c r="D51" s="4"/>
      <c r="E51" s="4"/>
      <c r="F51" s="4"/>
      <c r="G51" s="4"/>
      <c r="H51"/>
      <c r="I51"/>
      <c r="J51" s="100" t="s">
        <v>543</v>
      </c>
      <c r="K51" s="42" t="str">
        <f t="shared" si="1"/>
        <v>No Response to Survey by:</v>
      </c>
    </row>
    <row r="52" spans="1:11" ht="15" customHeight="1" x14ac:dyDescent="0.3">
      <c r="A52" s="104" t="s">
        <v>510</v>
      </c>
      <c r="B52" s="4"/>
      <c r="C52" s="4"/>
      <c r="D52" s="4"/>
      <c r="E52" s="4"/>
      <c r="F52" s="4"/>
      <c r="G52" s="4"/>
      <c r="H52"/>
      <c r="I52"/>
      <c r="J52" s="100" t="s">
        <v>543</v>
      </c>
      <c r="K52" s="42" t="str">
        <f t="shared" si="1"/>
        <v>No Response to Survey by:</v>
      </c>
    </row>
    <row r="53" spans="1:11" ht="15" customHeight="1" x14ac:dyDescent="0.3">
      <c r="A53" s="2" t="s">
        <v>120</v>
      </c>
      <c r="B53" s="41" t="s">
        <v>403</v>
      </c>
      <c r="H53" s="48"/>
      <c r="I53" s="48"/>
      <c r="J53" s="100"/>
      <c r="K53" s="42" t="str">
        <f t="shared" si="1"/>
        <v>Response by:</v>
      </c>
    </row>
    <row r="54" spans="1:11" ht="15" customHeight="1" x14ac:dyDescent="0.3">
      <c r="A54" s="2" t="s">
        <v>352</v>
      </c>
      <c r="B54" s="41" t="s">
        <v>403</v>
      </c>
      <c r="H54" s="48"/>
      <c r="I54" s="48"/>
      <c r="J54" s="100"/>
      <c r="K54" s="42" t="str">
        <f t="shared" si="1"/>
        <v>Response by:</v>
      </c>
    </row>
    <row r="55" spans="1:11" ht="15" customHeight="1" x14ac:dyDescent="0.3">
      <c r="A55" s="2" t="s">
        <v>354</v>
      </c>
      <c r="B55" s="41" t="s">
        <v>403</v>
      </c>
      <c r="H55" s="48"/>
      <c r="I55" s="48"/>
      <c r="J55" s="100"/>
      <c r="K55" s="42" t="str">
        <f t="shared" si="1"/>
        <v>Response by:</v>
      </c>
    </row>
    <row r="56" spans="1:11" s="49" customFormat="1" ht="15" customHeight="1" x14ac:dyDescent="0.3">
      <c r="A56" s="104" t="s">
        <v>511</v>
      </c>
      <c r="B56" s="4"/>
      <c r="C56" s="4"/>
      <c r="D56" s="4"/>
      <c r="E56" s="4"/>
      <c r="F56" s="4"/>
      <c r="G56" s="4"/>
      <c r="H56"/>
      <c r="I56"/>
      <c r="J56" s="100" t="s">
        <v>543</v>
      </c>
      <c r="K56" s="42" t="str">
        <f t="shared" si="1"/>
        <v>No Response to Survey by:</v>
      </c>
    </row>
    <row r="57" spans="1:11" ht="15" customHeight="1" x14ac:dyDescent="0.3">
      <c r="A57" s="2" t="s">
        <v>371</v>
      </c>
      <c r="B57" s="41" t="s">
        <v>403</v>
      </c>
      <c r="H57" s="48"/>
      <c r="I57" s="48"/>
      <c r="J57" s="100"/>
      <c r="K57" s="42" t="str">
        <f t="shared" si="1"/>
        <v>Response by:</v>
      </c>
    </row>
    <row r="58" spans="1:11" ht="15" customHeight="1" x14ac:dyDescent="0.3">
      <c r="A58" s="104" t="s">
        <v>212</v>
      </c>
      <c r="H58" s="48"/>
      <c r="I58" s="48"/>
      <c r="J58" s="100" t="s">
        <v>543</v>
      </c>
      <c r="K58" s="42" t="str">
        <f t="shared" si="1"/>
        <v>No Response to Survey by:</v>
      </c>
    </row>
    <row r="59" spans="1:11" ht="15" customHeight="1" x14ac:dyDescent="0.3">
      <c r="A59" s="2" t="s">
        <v>380</v>
      </c>
      <c r="B59" s="41" t="s">
        <v>403</v>
      </c>
      <c r="H59" s="48"/>
      <c r="I59" s="48"/>
      <c r="J59" s="100"/>
      <c r="K59" s="42" t="str">
        <f t="shared" si="1"/>
        <v>Response by:</v>
      </c>
    </row>
    <row r="60" spans="1:11" ht="15" customHeight="1" x14ac:dyDescent="0.3">
      <c r="A60" s="2" t="s">
        <v>369</v>
      </c>
      <c r="B60" s="41" t="s">
        <v>403</v>
      </c>
      <c r="H60" s="48"/>
      <c r="I60" s="48"/>
      <c r="J60" s="100"/>
      <c r="K60" s="42" t="str">
        <f t="shared" si="1"/>
        <v>Response by:</v>
      </c>
    </row>
    <row r="61" spans="1:11" ht="15" customHeight="1" x14ac:dyDescent="0.3">
      <c r="A61" s="2" t="s">
        <v>367</v>
      </c>
      <c r="B61" s="41" t="s">
        <v>403</v>
      </c>
      <c r="H61" s="48"/>
      <c r="I61" s="48"/>
      <c r="J61" s="100"/>
      <c r="K61" s="42" t="str">
        <f t="shared" si="1"/>
        <v>Response by:</v>
      </c>
    </row>
    <row r="62" spans="1:11" ht="15" customHeight="1" x14ac:dyDescent="0.3">
      <c r="A62" s="2" t="s">
        <v>42</v>
      </c>
      <c r="B62" s="41" t="s">
        <v>403</v>
      </c>
      <c r="H62" s="48"/>
      <c r="I62" s="48"/>
      <c r="J62" s="100"/>
      <c r="K62" s="42" t="str">
        <f t="shared" si="1"/>
        <v>Response by:</v>
      </c>
    </row>
    <row r="63" spans="1:11" ht="15" customHeight="1" x14ac:dyDescent="0.3">
      <c r="A63" s="104" t="s">
        <v>512</v>
      </c>
      <c r="B63" s="4"/>
      <c r="C63" s="4"/>
      <c r="D63" s="4"/>
      <c r="E63" s="4"/>
      <c r="F63" s="4"/>
      <c r="G63" s="4"/>
      <c r="H63"/>
      <c r="I63"/>
      <c r="J63" s="100" t="s">
        <v>543</v>
      </c>
      <c r="K63" s="42" t="str">
        <f t="shared" si="1"/>
        <v>No Response to Survey by:</v>
      </c>
    </row>
    <row r="64" spans="1:11" ht="15" customHeight="1" x14ac:dyDescent="0.3">
      <c r="A64" s="2" t="s">
        <v>374</v>
      </c>
      <c r="B64" s="41" t="s">
        <v>403</v>
      </c>
      <c r="H64" s="48"/>
      <c r="I64" s="48"/>
      <c r="J64" s="100"/>
      <c r="K64" s="42" t="str">
        <f t="shared" si="1"/>
        <v>Response by:</v>
      </c>
    </row>
    <row r="65" spans="1:11" ht="15" customHeight="1" x14ac:dyDescent="0.3">
      <c r="A65" s="2" t="s">
        <v>378</v>
      </c>
      <c r="B65" s="41" t="s">
        <v>403</v>
      </c>
      <c r="H65" s="48"/>
      <c r="I65" s="48"/>
      <c r="J65" s="100"/>
      <c r="K65" s="42" t="str">
        <f t="shared" si="1"/>
        <v>Response by:</v>
      </c>
    </row>
    <row r="66" spans="1:11" ht="15" customHeight="1" x14ac:dyDescent="0.3">
      <c r="A66" s="2" t="s">
        <v>348</v>
      </c>
      <c r="D66" s="41" t="s">
        <v>403</v>
      </c>
      <c r="H66" s="48" t="s">
        <v>69</v>
      </c>
      <c r="I66" s="48"/>
      <c r="J66" s="100"/>
      <c r="K66" s="42" t="str">
        <f t="shared" si="1"/>
        <v>Response by:</v>
      </c>
    </row>
    <row r="67" spans="1:11" ht="15" customHeight="1" x14ac:dyDescent="0.3">
      <c r="A67" s="2" t="s">
        <v>119</v>
      </c>
      <c r="B67" s="41" t="s">
        <v>403</v>
      </c>
      <c r="H67" s="48"/>
      <c r="I67" s="48"/>
      <c r="J67" s="100"/>
      <c r="K67" s="42" t="str">
        <f t="shared" si="1"/>
        <v>Response by:</v>
      </c>
    </row>
    <row r="68" spans="1:11" ht="15" customHeight="1" x14ac:dyDescent="0.3">
      <c r="A68" s="2" t="s">
        <v>93</v>
      </c>
      <c r="E68" s="41" t="s">
        <v>403</v>
      </c>
      <c r="H68" s="48" t="s">
        <v>98</v>
      </c>
      <c r="I68" s="48"/>
      <c r="J68" s="100"/>
      <c r="K68" s="42" t="str">
        <f t="shared" si="1"/>
        <v>Response by:</v>
      </c>
    </row>
    <row r="69" spans="1:11" ht="15" customHeight="1" x14ac:dyDescent="0.3">
      <c r="A69" s="8" t="s">
        <v>124</v>
      </c>
      <c r="B69" s="50" t="s">
        <v>403</v>
      </c>
      <c r="C69" s="50"/>
      <c r="D69" s="50"/>
      <c r="E69" s="50"/>
      <c r="F69" s="50"/>
      <c r="G69" s="50"/>
      <c r="H69" s="51"/>
      <c r="I69" s="51"/>
      <c r="J69" s="103"/>
      <c r="K69" s="42" t="str">
        <f t="shared" si="1"/>
        <v>Response by:</v>
      </c>
    </row>
    <row r="70" spans="1:11" ht="15" customHeight="1" x14ac:dyDescent="0.3">
      <c r="A70" s="2" t="s">
        <v>116</v>
      </c>
      <c r="B70" s="41" t="s">
        <v>403</v>
      </c>
      <c r="H70" s="48"/>
      <c r="I70" s="48"/>
      <c r="J70" s="100"/>
      <c r="K70" s="42" t="str">
        <f t="shared" si="1"/>
        <v>Response by:</v>
      </c>
    </row>
    <row r="71" spans="1:11" ht="15" customHeight="1" x14ac:dyDescent="0.3">
      <c r="A71" s="2" t="s">
        <v>125</v>
      </c>
      <c r="B71" s="41" t="s">
        <v>403</v>
      </c>
      <c r="H71" s="48"/>
      <c r="I71" s="48"/>
      <c r="J71" s="100"/>
      <c r="K71" s="42" t="str">
        <f t="shared" si="1"/>
        <v>Response by:</v>
      </c>
    </row>
    <row r="72" spans="1:11" ht="15" customHeight="1" x14ac:dyDescent="0.3">
      <c r="A72" s="2" t="s">
        <v>346</v>
      </c>
      <c r="B72" s="41" t="s">
        <v>403</v>
      </c>
      <c r="H72" s="48"/>
      <c r="I72" s="48" t="s">
        <v>23</v>
      </c>
      <c r="J72" s="100"/>
      <c r="K72" s="42" t="str">
        <f t="shared" si="1"/>
        <v>Response by:</v>
      </c>
    </row>
    <row r="73" spans="1:11" ht="15" customHeight="1" x14ac:dyDescent="0.3">
      <c r="A73" s="2" t="s">
        <v>376</v>
      </c>
      <c r="B73" s="41" t="s">
        <v>403</v>
      </c>
      <c r="H73" s="48"/>
      <c r="I73" s="48"/>
      <c r="J73" s="100"/>
      <c r="K73" s="42" t="str">
        <f t="shared" ref="K73:K136" si="2">IF(J73="N", "No Response to Survey by:", "Response by:")</f>
        <v>Response by:</v>
      </c>
    </row>
    <row r="74" spans="1:11" ht="15" customHeight="1" x14ac:dyDescent="0.3">
      <c r="A74" s="104" t="s">
        <v>513</v>
      </c>
      <c r="B74" s="4"/>
      <c r="C74" s="4"/>
      <c r="D74" s="4"/>
      <c r="E74" s="4"/>
      <c r="F74" s="4"/>
      <c r="G74" s="4"/>
      <c r="H74"/>
      <c r="I74"/>
      <c r="J74" s="100" t="s">
        <v>543</v>
      </c>
      <c r="K74" s="42" t="str">
        <f t="shared" si="2"/>
        <v>No Response to Survey by:</v>
      </c>
    </row>
    <row r="75" spans="1:11" ht="15" customHeight="1" x14ac:dyDescent="0.3">
      <c r="A75" s="2" t="s">
        <v>32</v>
      </c>
      <c r="B75" s="41" t="s">
        <v>403</v>
      </c>
      <c r="H75" s="48"/>
      <c r="I75" s="48"/>
      <c r="J75" s="100"/>
      <c r="K75" s="42" t="str">
        <f t="shared" si="2"/>
        <v>Response by:</v>
      </c>
    </row>
    <row r="76" spans="1:11" ht="15" customHeight="1" x14ac:dyDescent="0.3">
      <c r="A76" s="104" t="s">
        <v>514</v>
      </c>
      <c r="B76" s="4"/>
      <c r="C76" s="4"/>
      <c r="D76" s="4"/>
      <c r="E76" s="4"/>
      <c r="F76" s="4"/>
      <c r="G76" s="4"/>
      <c r="H76"/>
      <c r="I76"/>
      <c r="J76" s="100" t="s">
        <v>543</v>
      </c>
      <c r="K76" s="42" t="str">
        <f t="shared" si="2"/>
        <v>No Response to Survey by:</v>
      </c>
    </row>
    <row r="77" spans="1:11" s="49" customFormat="1" ht="15" customHeight="1" x14ac:dyDescent="0.3">
      <c r="A77" s="2" t="s">
        <v>340</v>
      </c>
      <c r="B77" s="41" t="s">
        <v>403</v>
      </c>
      <c r="C77" s="41"/>
      <c r="D77" s="41"/>
      <c r="E77" s="41"/>
      <c r="F77" s="41"/>
      <c r="G77" s="41"/>
      <c r="H77" s="48"/>
      <c r="I77" s="48"/>
      <c r="J77" s="100"/>
      <c r="K77" s="42" t="str">
        <f t="shared" si="2"/>
        <v>Response by:</v>
      </c>
    </row>
    <row r="78" spans="1:11" s="49" customFormat="1" ht="15" customHeight="1" x14ac:dyDescent="0.3">
      <c r="A78" s="2" t="s">
        <v>229</v>
      </c>
      <c r="B78" s="41" t="s">
        <v>403</v>
      </c>
      <c r="C78" s="41"/>
      <c r="D78" s="41"/>
      <c r="E78" s="41"/>
      <c r="F78" s="41"/>
      <c r="G78" s="41"/>
      <c r="H78" s="48" t="s">
        <v>232</v>
      </c>
      <c r="I78" s="48" t="s">
        <v>233</v>
      </c>
      <c r="J78" s="100"/>
      <c r="K78" s="42" t="str">
        <f t="shared" si="2"/>
        <v>Response by:</v>
      </c>
    </row>
    <row r="79" spans="1:11" s="49" customFormat="1" ht="15" customHeight="1" x14ac:dyDescent="0.3">
      <c r="A79" s="2" t="s">
        <v>70</v>
      </c>
      <c r="B79" s="41" t="s">
        <v>403</v>
      </c>
      <c r="C79" s="41"/>
      <c r="D79" s="41"/>
      <c r="E79" s="41"/>
      <c r="F79" s="41"/>
      <c r="G79" s="41"/>
      <c r="H79" s="48"/>
      <c r="I79" s="48"/>
      <c r="J79" s="100"/>
      <c r="K79" s="42" t="str">
        <f t="shared" si="2"/>
        <v>Response by:</v>
      </c>
    </row>
    <row r="80" spans="1:11" ht="15" customHeight="1" x14ac:dyDescent="0.3">
      <c r="A80" s="2" t="s">
        <v>350</v>
      </c>
      <c r="B80" s="41" t="s">
        <v>403</v>
      </c>
      <c r="H80" s="48"/>
      <c r="I80" s="48" t="s">
        <v>86</v>
      </c>
      <c r="J80" s="100"/>
      <c r="K80" s="42" t="str">
        <f t="shared" si="2"/>
        <v>Response by:</v>
      </c>
    </row>
    <row r="81" spans="1:11" ht="15" customHeight="1" x14ac:dyDescent="0.3">
      <c r="A81" s="7" t="s">
        <v>497</v>
      </c>
      <c r="B81" s="50" t="s">
        <v>403</v>
      </c>
      <c r="C81" s="50"/>
      <c r="D81" s="50"/>
      <c r="E81" s="50"/>
      <c r="F81" s="50"/>
      <c r="G81" s="50"/>
      <c r="H81" s="51"/>
      <c r="I81" s="51"/>
      <c r="J81" s="100"/>
      <c r="K81" s="42" t="str">
        <f t="shared" si="2"/>
        <v>Response by:</v>
      </c>
    </row>
    <row r="82" spans="1:11" ht="15" customHeight="1" x14ac:dyDescent="0.3">
      <c r="A82" s="2" t="s">
        <v>305</v>
      </c>
      <c r="C82" s="41" t="s">
        <v>403</v>
      </c>
      <c r="H82" s="48" t="s">
        <v>306</v>
      </c>
      <c r="I82" s="48"/>
      <c r="J82" s="100"/>
      <c r="K82" s="42" t="str">
        <f t="shared" si="2"/>
        <v>Response by:</v>
      </c>
    </row>
    <row r="83" spans="1:11" ht="15" customHeight="1" x14ac:dyDescent="0.3">
      <c r="A83" s="104" t="s">
        <v>515</v>
      </c>
      <c r="B83" s="4"/>
      <c r="C83" s="4"/>
      <c r="D83" s="4"/>
      <c r="E83" s="4"/>
      <c r="F83" s="4"/>
      <c r="G83" s="4"/>
      <c r="H83"/>
      <c r="I83"/>
      <c r="J83" s="100" t="s">
        <v>543</v>
      </c>
      <c r="K83" s="42" t="str">
        <f t="shared" si="2"/>
        <v>No Response to Survey by:</v>
      </c>
    </row>
    <row r="84" spans="1:11" ht="15" customHeight="1" x14ac:dyDescent="0.3">
      <c r="A84" s="2" t="s">
        <v>310</v>
      </c>
      <c r="B84" s="41" t="s">
        <v>403</v>
      </c>
      <c r="H84" s="48" t="s">
        <v>314</v>
      </c>
      <c r="I84" s="48"/>
      <c r="J84" s="100"/>
      <c r="K84" s="42" t="str">
        <f t="shared" si="2"/>
        <v>Response by:</v>
      </c>
    </row>
    <row r="85" spans="1:11" ht="15" customHeight="1" x14ac:dyDescent="0.3">
      <c r="A85" s="2" t="s">
        <v>361</v>
      </c>
      <c r="B85" s="41" t="s">
        <v>403</v>
      </c>
      <c r="H85" s="48"/>
      <c r="I85" s="48"/>
      <c r="J85" s="100"/>
      <c r="K85" s="42" t="str">
        <f t="shared" si="2"/>
        <v>Response by:</v>
      </c>
    </row>
    <row r="86" spans="1:11" ht="15" customHeight="1" x14ac:dyDescent="0.3">
      <c r="A86" s="104" t="s">
        <v>516</v>
      </c>
      <c r="B86" s="4"/>
      <c r="C86" s="4"/>
      <c r="D86" s="4"/>
      <c r="E86" s="4"/>
      <c r="F86" s="4"/>
      <c r="G86" s="4"/>
      <c r="H86"/>
      <c r="I86"/>
      <c r="J86" s="100" t="s">
        <v>543</v>
      </c>
      <c r="K86" s="42" t="str">
        <f t="shared" si="2"/>
        <v>No Response to Survey by:</v>
      </c>
    </row>
    <row r="87" spans="1:11" ht="15" customHeight="1" x14ac:dyDescent="0.3">
      <c r="A87" s="2" t="s">
        <v>401</v>
      </c>
      <c r="D87" s="41" t="s">
        <v>403</v>
      </c>
      <c r="H87" s="48"/>
      <c r="I87" s="48"/>
      <c r="J87" s="100"/>
      <c r="K87" s="42" t="str">
        <f t="shared" si="2"/>
        <v>Response by:</v>
      </c>
    </row>
    <row r="88" spans="1:11" ht="15" customHeight="1" x14ac:dyDescent="0.3">
      <c r="A88" s="7" t="s">
        <v>498</v>
      </c>
      <c r="B88" s="50" t="s">
        <v>403</v>
      </c>
      <c r="C88" s="50"/>
      <c r="D88" s="50"/>
      <c r="E88" s="50"/>
      <c r="F88" s="50"/>
      <c r="G88" s="50"/>
      <c r="H88" s="51"/>
      <c r="I88" s="51"/>
      <c r="J88" s="100"/>
      <c r="K88" s="42" t="str">
        <f t="shared" si="2"/>
        <v>Response by:</v>
      </c>
    </row>
    <row r="89" spans="1:11" s="49" customFormat="1" ht="15" customHeight="1" x14ac:dyDescent="0.3">
      <c r="A89" s="2" t="s">
        <v>77</v>
      </c>
      <c r="B89" s="41"/>
      <c r="C89" s="41"/>
      <c r="D89" s="41" t="s">
        <v>403</v>
      </c>
      <c r="E89" s="41"/>
      <c r="F89" s="41"/>
      <c r="G89" s="41"/>
      <c r="H89" s="48"/>
      <c r="I89" s="48" t="s">
        <v>79</v>
      </c>
      <c r="J89" s="100"/>
      <c r="K89" s="42" t="str">
        <f t="shared" si="2"/>
        <v>Response by:</v>
      </c>
    </row>
    <row r="90" spans="1:11" ht="15" customHeight="1" x14ac:dyDescent="0.3">
      <c r="A90" s="104" t="s">
        <v>517</v>
      </c>
      <c r="B90" s="4"/>
      <c r="C90" s="4"/>
      <c r="D90" s="4"/>
      <c r="E90" s="4"/>
      <c r="F90" s="4"/>
      <c r="G90" s="4"/>
      <c r="H90"/>
      <c r="I90"/>
      <c r="J90" s="100" t="s">
        <v>543</v>
      </c>
      <c r="K90" s="42" t="str">
        <f t="shared" si="2"/>
        <v>No Response to Survey by:</v>
      </c>
    </row>
    <row r="91" spans="1:11" ht="15" customHeight="1" x14ac:dyDescent="0.3">
      <c r="A91" s="2" t="s">
        <v>268</v>
      </c>
      <c r="F91" s="41" t="s">
        <v>403</v>
      </c>
      <c r="H91" s="48" t="s">
        <v>272</v>
      </c>
      <c r="I91" s="48"/>
      <c r="J91" s="100"/>
      <c r="K91" s="42" t="str">
        <f t="shared" si="2"/>
        <v>Response by:</v>
      </c>
    </row>
    <row r="92" spans="1:11" ht="15" customHeight="1" x14ac:dyDescent="0.3">
      <c r="A92" s="2" t="s">
        <v>127</v>
      </c>
      <c r="B92" s="41" t="s">
        <v>403</v>
      </c>
      <c r="H92" s="48"/>
      <c r="I92" s="48"/>
      <c r="J92" s="100"/>
      <c r="K92" s="42" t="str">
        <f t="shared" si="2"/>
        <v>Response by:</v>
      </c>
    </row>
    <row r="93" spans="1:11" ht="15" customHeight="1" x14ac:dyDescent="0.3">
      <c r="A93" s="2" t="s">
        <v>134</v>
      </c>
      <c r="B93" s="41" t="s">
        <v>403</v>
      </c>
      <c r="H93" s="48"/>
      <c r="I93" s="48"/>
      <c r="J93" s="100"/>
      <c r="K93" s="42" t="str">
        <f t="shared" si="2"/>
        <v>Response by:</v>
      </c>
    </row>
    <row r="94" spans="1:11" ht="15" customHeight="1" x14ac:dyDescent="0.3">
      <c r="A94" s="2" t="s">
        <v>160</v>
      </c>
      <c r="B94" s="41" t="s">
        <v>403</v>
      </c>
      <c r="H94" s="48"/>
      <c r="I94" s="48"/>
      <c r="J94" s="100"/>
      <c r="K94" s="42" t="str">
        <f t="shared" si="2"/>
        <v>Response by:</v>
      </c>
    </row>
    <row r="95" spans="1:11" ht="15" customHeight="1" x14ac:dyDescent="0.3">
      <c r="A95" s="104" t="s">
        <v>518</v>
      </c>
      <c r="B95" s="4"/>
      <c r="C95" s="4"/>
      <c r="D95" s="4"/>
      <c r="E95" s="4"/>
      <c r="F95" s="4"/>
      <c r="G95" s="4"/>
      <c r="H95"/>
      <c r="I95"/>
      <c r="J95" s="100" t="s">
        <v>543</v>
      </c>
      <c r="K95" s="42" t="str">
        <f t="shared" si="2"/>
        <v>No Response to Survey by:</v>
      </c>
    </row>
    <row r="96" spans="1:11" ht="15" customHeight="1" x14ac:dyDescent="0.3">
      <c r="A96" s="8" t="s">
        <v>425</v>
      </c>
      <c r="B96" s="50" t="s">
        <v>403</v>
      </c>
      <c r="C96" s="50"/>
      <c r="D96" s="50"/>
      <c r="E96" s="50"/>
      <c r="F96" s="50"/>
      <c r="G96" s="50"/>
      <c r="H96" s="51"/>
      <c r="I96" s="51"/>
      <c r="J96" s="103"/>
      <c r="K96" s="42" t="str">
        <f t="shared" si="2"/>
        <v>Response by:</v>
      </c>
    </row>
    <row r="97" spans="1:11" s="49" customFormat="1" ht="15" customHeight="1" x14ac:dyDescent="0.3">
      <c r="A97" s="8" t="s">
        <v>255</v>
      </c>
      <c r="B97" s="50" t="s">
        <v>403</v>
      </c>
      <c r="C97" s="50"/>
      <c r="D97" s="50"/>
      <c r="E97" s="50"/>
      <c r="F97" s="50"/>
      <c r="G97" s="50"/>
      <c r="H97" s="51"/>
      <c r="I97" s="51"/>
      <c r="J97" s="103"/>
      <c r="K97" s="42" t="str">
        <f t="shared" si="2"/>
        <v>Response by:</v>
      </c>
    </row>
    <row r="98" spans="1:11" s="130" customFormat="1" ht="15" customHeight="1" x14ac:dyDescent="0.3">
      <c r="A98" s="134" t="s">
        <v>519</v>
      </c>
      <c r="B98" s="118" t="s">
        <v>403</v>
      </c>
      <c r="C98" s="118"/>
      <c r="D98" s="118"/>
      <c r="E98" s="118"/>
      <c r="F98" s="118"/>
      <c r="G98" s="118"/>
      <c r="H98" s="100"/>
      <c r="I98" s="100"/>
      <c r="J98" s="103"/>
      <c r="K98" s="130" t="str">
        <f t="shared" si="2"/>
        <v>Response by:</v>
      </c>
    </row>
    <row r="99" spans="1:11" s="49" customFormat="1" ht="15" customHeight="1" x14ac:dyDescent="0.3">
      <c r="A99" s="108" t="s">
        <v>520</v>
      </c>
      <c r="B99" s="4"/>
      <c r="C99" s="4"/>
      <c r="D99" s="4"/>
      <c r="E99" s="4"/>
      <c r="F99" s="4"/>
      <c r="G99" s="4"/>
      <c r="H99"/>
      <c r="I99"/>
      <c r="J99" s="103" t="s">
        <v>543</v>
      </c>
      <c r="K99" s="42" t="str">
        <f t="shared" si="2"/>
        <v>No Response to Survey by:</v>
      </c>
    </row>
    <row r="100" spans="1:11" ht="15" customHeight="1" x14ac:dyDescent="0.3">
      <c r="A100" s="108" t="s">
        <v>521</v>
      </c>
      <c r="B100" s="4"/>
      <c r="C100" s="4"/>
      <c r="D100" s="4"/>
      <c r="E100" s="4"/>
      <c r="F100" s="4"/>
      <c r="G100" s="4"/>
      <c r="H100"/>
      <c r="I100"/>
      <c r="J100" s="103" t="s">
        <v>543</v>
      </c>
      <c r="K100" s="42" t="str">
        <f t="shared" si="2"/>
        <v>No Response to Survey by:</v>
      </c>
    </row>
    <row r="101" spans="1:11" ht="15" customHeight="1" x14ac:dyDescent="0.3">
      <c r="A101" s="8" t="s">
        <v>424</v>
      </c>
      <c r="B101" s="50"/>
      <c r="C101" s="50"/>
      <c r="D101" s="50"/>
      <c r="E101" s="50" t="s">
        <v>403</v>
      </c>
      <c r="F101" s="50"/>
      <c r="G101" s="50"/>
      <c r="H101" s="51" t="s">
        <v>31</v>
      </c>
      <c r="I101" s="51"/>
      <c r="J101" s="103"/>
      <c r="K101" s="42" t="str">
        <f t="shared" si="2"/>
        <v>Response by:</v>
      </c>
    </row>
    <row r="102" spans="1:11" ht="15" customHeight="1" x14ac:dyDescent="0.3">
      <c r="A102" s="2" t="s">
        <v>388</v>
      </c>
      <c r="B102" s="41" t="s">
        <v>403</v>
      </c>
      <c r="H102" s="48"/>
      <c r="I102" s="48"/>
      <c r="J102" s="100"/>
      <c r="K102" s="42" t="str">
        <f t="shared" si="2"/>
        <v>Response by:</v>
      </c>
    </row>
    <row r="103" spans="1:11" s="49" customFormat="1" ht="15" customHeight="1" x14ac:dyDescent="0.3">
      <c r="A103" s="2" t="s">
        <v>358</v>
      </c>
      <c r="B103" s="41" t="s">
        <v>403</v>
      </c>
      <c r="C103" s="41"/>
      <c r="D103" s="41"/>
      <c r="E103" s="41"/>
      <c r="F103" s="41"/>
      <c r="G103" s="41"/>
      <c r="H103" s="48"/>
      <c r="I103" s="48"/>
      <c r="J103" s="100"/>
      <c r="K103" s="42" t="str">
        <f t="shared" si="2"/>
        <v>Response by:</v>
      </c>
    </row>
    <row r="104" spans="1:11" ht="15" customHeight="1" x14ac:dyDescent="0.3">
      <c r="A104" s="2" t="s">
        <v>201</v>
      </c>
      <c r="C104" s="41" t="s">
        <v>403</v>
      </c>
      <c r="H104" s="48" t="s">
        <v>205</v>
      </c>
      <c r="I104" s="48"/>
      <c r="J104" s="100"/>
      <c r="K104" s="42" t="str">
        <f t="shared" si="2"/>
        <v>Response by:</v>
      </c>
    </row>
    <row r="105" spans="1:11" ht="15" customHeight="1" x14ac:dyDescent="0.3">
      <c r="A105" s="104" t="s">
        <v>522</v>
      </c>
      <c r="B105" s="4"/>
      <c r="C105" s="4"/>
      <c r="D105" s="4"/>
      <c r="E105" s="4"/>
      <c r="F105" s="4"/>
      <c r="G105" s="4"/>
      <c r="H105"/>
      <c r="I105"/>
      <c r="J105" s="100" t="s">
        <v>543</v>
      </c>
      <c r="K105" s="42" t="str">
        <f t="shared" si="2"/>
        <v>No Response to Survey by:</v>
      </c>
    </row>
    <row r="106" spans="1:11" ht="15" customHeight="1" x14ac:dyDescent="0.3">
      <c r="A106" s="2" t="s">
        <v>394</v>
      </c>
      <c r="B106" s="41" t="s">
        <v>403</v>
      </c>
      <c r="H106" s="48"/>
      <c r="I106" s="48"/>
      <c r="J106" s="100"/>
      <c r="K106" s="42" t="str">
        <f t="shared" si="2"/>
        <v>Response by:</v>
      </c>
    </row>
    <row r="107" spans="1:11" s="130" customFormat="1" ht="15" customHeight="1" x14ac:dyDescent="0.3">
      <c r="A107" s="117" t="s">
        <v>523</v>
      </c>
      <c r="B107" s="118"/>
      <c r="C107" s="118" t="s">
        <v>403</v>
      </c>
      <c r="D107" s="118"/>
      <c r="E107" s="118"/>
      <c r="F107" s="118"/>
      <c r="G107" s="118"/>
      <c r="H107" s="100"/>
      <c r="I107" s="100"/>
      <c r="J107" s="100"/>
      <c r="K107" s="130" t="str">
        <f t="shared" si="2"/>
        <v>Response by:</v>
      </c>
    </row>
    <row r="108" spans="1:11" ht="15" customHeight="1" x14ac:dyDescent="0.3">
      <c r="A108" s="104" t="s">
        <v>524</v>
      </c>
      <c r="B108" s="4"/>
      <c r="C108" s="4"/>
      <c r="D108" s="4"/>
      <c r="E108" s="4"/>
      <c r="F108" s="4"/>
      <c r="G108" s="4"/>
      <c r="H108"/>
      <c r="I108"/>
      <c r="J108" s="100" t="s">
        <v>543</v>
      </c>
      <c r="K108" s="42" t="str">
        <f t="shared" si="2"/>
        <v>No Response to Survey by:</v>
      </c>
    </row>
    <row r="109" spans="1:11" ht="15" customHeight="1" x14ac:dyDescent="0.3">
      <c r="A109" s="2" t="s">
        <v>122</v>
      </c>
      <c r="B109" s="41" t="s">
        <v>403</v>
      </c>
      <c r="H109" s="48"/>
      <c r="I109" s="48"/>
      <c r="J109" s="100"/>
      <c r="K109" s="42" t="str">
        <f t="shared" si="2"/>
        <v>Response by:</v>
      </c>
    </row>
    <row r="110" spans="1:11" ht="15" customHeight="1" x14ac:dyDescent="0.3">
      <c r="A110" s="104" t="s">
        <v>525</v>
      </c>
      <c r="B110" s="4"/>
      <c r="C110" s="4"/>
      <c r="D110" s="4"/>
      <c r="E110" s="4"/>
      <c r="F110" s="4"/>
      <c r="G110" s="4"/>
      <c r="H110"/>
      <c r="I110"/>
      <c r="J110" s="100" t="s">
        <v>543</v>
      </c>
      <c r="K110" s="42" t="str">
        <f t="shared" si="2"/>
        <v>No Response to Survey by:</v>
      </c>
    </row>
    <row r="111" spans="1:11" s="49" customFormat="1" ht="15" customHeight="1" x14ac:dyDescent="0.3">
      <c r="A111" s="2" t="s">
        <v>387</v>
      </c>
      <c r="B111" s="41"/>
      <c r="C111" s="41"/>
      <c r="D111" s="41" t="s">
        <v>403</v>
      </c>
      <c r="E111" s="41"/>
      <c r="F111" s="41"/>
      <c r="G111" s="41"/>
      <c r="H111" s="48" t="s">
        <v>18</v>
      </c>
      <c r="I111" s="48"/>
      <c r="J111" s="100"/>
      <c r="K111" s="42" t="str">
        <f t="shared" si="2"/>
        <v>Response by:</v>
      </c>
    </row>
    <row r="112" spans="1:11" ht="15" customHeight="1" x14ac:dyDescent="0.3">
      <c r="A112" s="2" t="s">
        <v>397</v>
      </c>
      <c r="B112" s="41" t="s">
        <v>403</v>
      </c>
      <c r="H112" s="48"/>
      <c r="I112" s="48"/>
      <c r="J112" s="100"/>
      <c r="K112" s="42" t="str">
        <f t="shared" si="2"/>
        <v>Response by:</v>
      </c>
    </row>
    <row r="113" spans="1:11" ht="15" customHeight="1" x14ac:dyDescent="0.3">
      <c r="A113" s="2" t="s">
        <v>390</v>
      </c>
      <c r="G113" s="41" t="s">
        <v>403</v>
      </c>
      <c r="H113" s="48" t="s">
        <v>114</v>
      </c>
      <c r="I113" s="48"/>
      <c r="J113" s="100"/>
      <c r="K113" s="42" t="str">
        <f t="shared" si="2"/>
        <v>Response by:</v>
      </c>
    </row>
    <row r="114" spans="1:11" ht="15" customHeight="1" x14ac:dyDescent="0.3">
      <c r="A114" s="2" t="s">
        <v>377</v>
      </c>
      <c r="C114" s="41" t="s">
        <v>403</v>
      </c>
      <c r="H114" s="48"/>
      <c r="I114" s="48"/>
      <c r="J114" s="100"/>
      <c r="K114" s="42" t="str">
        <f t="shared" si="2"/>
        <v>Response by:</v>
      </c>
    </row>
    <row r="115" spans="1:11" s="49" customFormat="1" ht="15" customHeight="1" x14ac:dyDescent="0.3">
      <c r="A115" s="8" t="s">
        <v>24</v>
      </c>
      <c r="B115" s="50" t="s">
        <v>403</v>
      </c>
      <c r="C115" s="50"/>
      <c r="D115" s="50"/>
      <c r="E115" s="50"/>
      <c r="F115" s="50"/>
      <c r="G115" s="50"/>
      <c r="H115" s="51"/>
      <c r="I115" s="51"/>
      <c r="J115" s="103"/>
      <c r="K115" s="42" t="str">
        <f t="shared" si="2"/>
        <v>Response by:</v>
      </c>
    </row>
    <row r="116" spans="1:11" ht="15" customHeight="1" x14ac:dyDescent="0.3">
      <c r="A116" s="108" t="s">
        <v>526</v>
      </c>
      <c r="B116" s="4"/>
      <c r="C116" s="4"/>
      <c r="D116" s="4"/>
      <c r="E116" s="4"/>
      <c r="F116" s="4"/>
      <c r="G116" s="4"/>
      <c r="H116"/>
      <c r="I116"/>
      <c r="J116" s="103" t="s">
        <v>543</v>
      </c>
      <c r="K116" s="42" t="str">
        <f t="shared" si="2"/>
        <v>No Response to Survey by:</v>
      </c>
    </row>
    <row r="117" spans="1:11" ht="15" customHeight="1" x14ac:dyDescent="0.3">
      <c r="A117" s="2" t="s">
        <v>115</v>
      </c>
      <c r="B117" s="41" t="s">
        <v>403</v>
      </c>
      <c r="H117" s="48"/>
      <c r="I117" s="48"/>
      <c r="J117" s="100"/>
      <c r="K117" s="42" t="str">
        <f t="shared" si="2"/>
        <v>Response by:</v>
      </c>
    </row>
    <row r="118" spans="1:11" ht="15" customHeight="1" x14ac:dyDescent="0.3">
      <c r="A118" s="2" t="s">
        <v>343</v>
      </c>
      <c r="E118" s="41" t="s">
        <v>403</v>
      </c>
      <c r="H118" s="48" t="s">
        <v>10</v>
      </c>
      <c r="I118" s="48"/>
      <c r="J118" s="100"/>
      <c r="K118" s="42" t="str">
        <f t="shared" si="2"/>
        <v>Response by:</v>
      </c>
    </row>
    <row r="119" spans="1:11" ht="15" customHeight="1" x14ac:dyDescent="0.3">
      <c r="A119" s="2" t="s">
        <v>375</v>
      </c>
      <c r="B119" s="41" t="s">
        <v>403</v>
      </c>
      <c r="H119" s="48" t="s">
        <v>264</v>
      </c>
      <c r="I119" s="48"/>
      <c r="J119" s="100"/>
      <c r="K119" s="42" t="str">
        <f t="shared" si="2"/>
        <v>Response by:</v>
      </c>
    </row>
    <row r="120" spans="1:11" ht="15" customHeight="1" x14ac:dyDescent="0.3">
      <c r="A120" s="2" t="s">
        <v>495</v>
      </c>
      <c r="B120" s="41" t="s">
        <v>403</v>
      </c>
      <c r="H120" s="48"/>
      <c r="I120" s="48"/>
      <c r="J120" s="100"/>
      <c r="K120" s="42" t="str">
        <f t="shared" si="2"/>
        <v>Response by:</v>
      </c>
    </row>
    <row r="121" spans="1:11" ht="15" customHeight="1" x14ac:dyDescent="0.3">
      <c r="A121" s="104" t="s">
        <v>527</v>
      </c>
      <c r="B121" s="4"/>
      <c r="C121" s="4"/>
      <c r="D121" s="4"/>
      <c r="E121" s="4"/>
      <c r="F121" s="4"/>
      <c r="G121" s="4"/>
      <c r="H121"/>
      <c r="I121"/>
      <c r="J121" s="100" t="s">
        <v>543</v>
      </c>
      <c r="K121" s="42" t="str">
        <f t="shared" si="2"/>
        <v>No Response to Survey by:</v>
      </c>
    </row>
    <row r="122" spans="1:11" ht="15" customHeight="1" x14ac:dyDescent="0.3">
      <c r="A122" s="2" t="s">
        <v>362</v>
      </c>
      <c r="B122" s="41" t="s">
        <v>403</v>
      </c>
      <c r="H122" s="48"/>
      <c r="I122" s="48"/>
      <c r="J122" s="100"/>
      <c r="K122" s="42" t="str">
        <f t="shared" si="2"/>
        <v>Response by:</v>
      </c>
    </row>
    <row r="123" spans="1:11" s="49" customFormat="1" ht="15" customHeight="1" x14ac:dyDescent="0.3">
      <c r="A123" s="2" t="s">
        <v>386</v>
      </c>
      <c r="B123" s="41"/>
      <c r="C123" s="41"/>
      <c r="D123" s="41"/>
      <c r="E123" s="41"/>
      <c r="F123" s="41"/>
      <c r="G123" s="41" t="s">
        <v>403</v>
      </c>
      <c r="H123" s="48" t="s">
        <v>336</v>
      </c>
      <c r="I123" s="48"/>
      <c r="J123" s="100"/>
      <c r="K123" s="42" t="str">
        <f t="shared" si="2"/>
        <v>Response by:</v>
      </c>
    </row>
    <row r="124" spans="1:11" ht="15" customHeight="1" x14ac:dyDescent="0.3">
      <c r="A124" s="104" t="s">
        <v>528</v>
      </c>
      <c r="B124" s="4"/>
      <c r="C124" s="4"/>
      <c r="D124" s="4"/>
      <c r="E124" s="4"/>
      <c r="F124" s="4"/>
      <c r="G124" s="4"/>
      <c r="H124"/>
      <c r="I124"/>
      <c r="J124" s="100" t="s">
        <v>543</v>
      </c>
      <c r="K124" s="42" t="str">
        <f t="shared" si="2"/>
        <v>No Response to Survey by:</v>
      </c>
    </row>
    <row r="125" spans="1:11" ht="15" customHeight="1" x14ac:dyDescent="0.3">
      <c r="A125" s="2" t="s">
        <v>366</v>
      </c>
      <c r="B125" s="41" t="s">
        <v>403</v>
      </c>
      <c r="H125" s="48"/>
      <c r="I125" s="48"/>
      <c r="J125" s="100"/>
      <c r="K125" s="42" t="str">
        <f t="shared" si="2"/>
        <v>Response by:</v>
      </c>
    </row>
    <row r="126" spans="1:11" ht="15" customHeight="1" x14ac:dyDescent="0.3">
      <c r="A126" s="8" t="s">
        <v>102</v>
      </c>
      <c r="B126" s="50" t="s">
        <v>403</v>
      </c>
      <c r="C126" s="50"/>
      <c r="D126" s="50"/>
      <c r="E126" s="50"/>
      <c r="F126" s="50"/>
      <c r="G126" s="50"/>
      <c r="H126" s="51"/>
      <c r="I126" s="51"/>
      <c r="J126" s="103"/>
      <c r="K126" s="42" t="str">
        <f t="shared" si="2"/>
        <v>Response by:</v>
      </c>
    </row>
    <row r="127" spans="1:11" ht="15" customHeight="1" x14ac:dyDescent="0.3">
      <c r="A127" s="108" t="s">
        <v>529</v>
      </c>
      <c r="B127" s="4"/>
      <c r="C127" s="4"/>
      <c r="D127" s="4"/>
      <c r="E127" s="4"/>
      <c r="F127" s="4"/>
      <c r="G127" s="4"/>
      <c r="H127"/>
      <c r="I127"/>
      <c r="J127" s="103" t="s">
        <v>543</v>
      </c>
      <c r="K127" s="42" t="str">
        <f t="shared" si="2"/>
        <v>No Response to Survey by:</v>
      </c>
    </row>
    <row r="128" spans="1:11" ht="15" customHeight="1" x14ac:dyDescent="0.3">
      <c r="A128" s="2" t="s">
        <v>382</v>
      </c>
      <c r="B128" s="41" t="s">
        <v>403</v>
      </c>
      <c r="H128" s="48"/>
      <c r="I128" s="48"/>
      <c r="J128" s="100"/>
      <c r="K128" s="42" t="str">
        <f t="shared" si="2"/>
        <v>Response by:</v>
      </c>
    </row>
    <row r="129" spans="1:11" ht="15" customHeight="1" x14ac:dyDescent="0.3">
      <c r="A129" s="11" t="s">
        <v>494</v>
      </c>
      <c r="B129" s="50"/>
      <c r="C129" s="50" t="s">
        <v>403</v>
      </c>
      <c r="D129" s="50"/>
      <c r="E129" s="50"/>
      <c r="F129" s="50"/>
      <c r="G129" s="50"/>
      <c r="H129" s="51"/>
      <c r="I129" s="51"/>
      <c r="J129" s="103"/>
      <c r="K129" s="42" t="str">
        <f t="shared" si="2"/>
        <v>Response by:</v>
      </c>
    </row>
    <row r="130" spans="1:11" ht="15" customHeight="1" x14ac:dyDescent="0.3">
      <c r="A130" s="109" t="s">
        <v>530</v>
      </c>
      <c r="B130" s="4"/>
      <c r="C130" s="4"/>
      <c r="D130" s="4"/>
      <c r="E130" s="4"/>
      <c r="F130" s="4"/>
      <c r="G130" s="4"/>
      <c r="H130"/>
      <c r="I130"/>
      <c r="J130" s="103" t="s">
        <v>543</v>
      </c>
      <c r="K130" s="42" t="str">
        <f t="shared" si="2"/>
        <v>No Response to Survey by:</v>
      </c>
    </row>
    <row r="131" spans="1:11" ht="15" customHeight="1" x14ac:dyDescent="0.3">
      <c r="A131" s="2" t="s">
        <v>357</v>
      </c>
      <c r="C131" s="41" t="s">
        <v>403</v>
      </c>
      <c r="H131" s="48"/>
      <c r="I131" s="48"/>
      <c r="J131" s="100"/>
      <c r="K131" s="42" t="str">
        <f t="shared" si="2"/>
        <v>Response by:</v>
      </c>
    </row>
    <row r="132" spans="1:11" ht="15" customHeight="1" x14ac:dyDescent="0.3">
      <c r="A132" s="2" t="s">
        <v>216</v>
      </c>
      <c r="B132" s="41" t="s">
        <v>403</v>
      </c>
      <c r="H132" s="48"/>
      <c r="I132" s="48"/>
      <c r="J132" s="100"/>
      <c r="K132" s="42" t="str">
        <f t="shared" si="2"/>
        <v>Response by:</v>
      </c>
    </row>
    <row r="133" spans="1:11" ht="15" customHeight="1" x14ac:dyDescent="0.3">
      <c r="A133" s="2" t="s">
        <v>389</v>
      </c>
      <c r="D133" s="41" t="s">
        <v>403</v>
      </c>
      <c r="H133" s="48" t="s">
        <v>66</v>
      </c>
      <c r="I133" s="48"/>
      <c r="J133" s="100"/>
      <c r="K133" s="42" t="str">
        <f t="shared" si="2"/>
        <v>Response by:</v>
      </c>
    </row>
    <row r="134" spans="1:11" customFormat="1" x14ac:dyDescent="0.3">
      <c r="A134" s="8" t="s">
        <v>143</v>
      </c>
      <c r="B134" s="50"/>
      <c r="C134" s="50"/>
      <c r="D134" s="50" t="s">
        <v>403</v>
      </c>
      <c r="E134" s="50"/>
      <c r="F134" s="50"/>
      <c r="G134" s="50"/>
      <c r="H134" s="51" t="s">
        <v>246</v>
      </c>
      <c r="I134" s="51"/>
      <c r="J134" s="103"/>
      <c r="K134" s="42" t="str">
        <f t="shared" si="2"/>
        <v>Response by:</v>
      </c>
    </row>
    <row r="135" spans="1:11" customFormat="1" x14ac:dyDescent="0.3">
      <c r="A135" s="2" t="s">
        <v>4</v>
      </c>
      <c r="B135" s="41" t="s">
        <v>403</v>
      </c>
      <c r="C135" s="41"/>
      <c r="D135" s="41"/>
      <c r="E135" s="41"/>
      <c r="F135" s="41"/>
      <c r="G135" s="41"/>
      <c r="H135" s="48"/>
      <c r="I135" s="48"/>
      <c r="J135" s="100"/>
      <c r="K135" s="42" t="str">
        <f t="shared" si="2"/>
        <v>Response by:</v>
      </c>
    </row>
    <row r="136" spans="1:11" customFormat="1" x14ac:dyDescent="0.3">
      <c r="A136" s="2" t="s">
        <v>11</v>
      </c>
      <c r="B136" s="41"/>
      <c r="C136" s="41" t="s">
        <v>403</v>
      </c>
      <c r="D136" s="41"/>
      <c r="E136" s="41"/>
      <c r="F136" s="41"/>
      <c r="G136" s="41"/>
      <c r="H136" s="48"/>
      <c r="I136" s="48" t="s">
        <v>15</v>
      </c>
      <c r="J136" s="100"/>
      <c r="K136" s="42" t="str">
        <f t="shared" si="2"/>
        <v>Response by:</v>
      </c>
    </row>
    <row r="137" spans="1:11" customFormat="1" x14ac:dyDescent="0.3">
      <c r="A137" s="2" t="s">
        <v>399</v>
      </c>
      <c r="B137" s="41" t="s">
        <v>403</v>
      </c>
      <c r="C137" s="41"/>
      <c r="D137" s="41"/>
      <c r="E137" s="41"/>
      <c r="F137" s="41"/>
      <c r="G137" s="41"/>
      <c r="H137" s="48"/>
      <c r="I137" s="48"/>
      <c r="J137" s="100"/>
      <c r="K137" s="42" t="str">
        <f t="shared" ref="K137:K176" si="3">IF(J137="N", "No Response to Survey by:", "Response by:")</f>
        <v>Response by:</v>
      </c>
    </row>
    <row r="138" spans="1:11" s="100" customFormat="1" x14ac:dyDescent="0.3">
      <c r="A138" s="117" t="s">
        <v>531</v>
      </c>
      <c r="B138" s="118"/>
      <c r="C138" s="118"/>
      <c r="D138" s="118"/>
      <c r="E138" s="118"/>
      <c r="F138" s="118"/>
      <c r="G138" s="118"/>
      <c r="K138" s="130" t="str">
        <f t="shared" si="3"/>
        <v>Response by:</v>
      </c>
    </row>
    <row r="139" spans="1:11" customFormat="1" x14ac:dyDescent="0.3">
      <c r="A139" s="2" t="s">
        <v>173</v>
      </c>
      <c r="B139" s="41" t="s">
        <v>403</v>
      </c>
      <c r="C139" s="41"/>
      <c r="D139" s="41"/>
      <c r="E139" s="41"/>
      <c r="F139" s="41"/>
      <c r="G139" s="41"/>
      <c r="H139" s="48"/>
      <c r="I139" s="48"/>
      <c r="J139" s="100"/>
      <c r="K139" s="42" t="str">
        <f t="shared" si="3"/>
        <v>Response by:</v>
      </c>
    </row>
    <row r="140" spans="1:11" customFormat="1" x14ac:dyDescent="0.3">
      <c r="A140" s="2" t="s">
        <v>156</v>
      </c>
      <c r="B140" s="41" t="s">
        <v>403</v>
      </c>
      <c r="C140" s="41"/>
      <c r="D140" s="41"/>
      <c r="E140" s="41"/>
      <c r="F140" s="41"/>
      <c r="G140" s="41"/>
      <c r="H140" s="48"/>
      <c r="I140" s="48"/>
      <c r="J140" s="100"/>
      <c r="K140" s="42" t="str">
        <f t="shared" si="3"/>
        <v>Response by:</v>
      </c>
    </row>
    <row r="141" spans="1:11" customFormat="1" x14ac:dyDescent="0.3">
      <c r="A141" s="2" t="s">
        <v>402</v>
      </c>
      <c r="B141" s="41"/>
      <c r="C141" s="41" t="s">
        <v>403</v>
      </c>
      <c r="D141" s="41"/>
      <c r="E141" s="41"/>
      <c r="F141" s="41"/>
      <c r="G141" s="41"/>
      <c r="H141" s="48" t="s">
        <v>339</v>
      </c>
      <c r="I141" s="48"/>
      <c r="J141" s="100"/>
      <c r="K141" s="42" t="str">
        <f t="shared" si="3"/>
        <v>Response by:</v>
      </c>
    </row>
    <row r="142" spans="1:11" customFormat="1" x14ac:dyDescent="0.3">
      <c r="A142" s="2" t="s">
        <v>393</v>
      </c>
      <c r="B142" s="41" t="s">
        <v>403</v>
      </c>
      <c r="C142" s="41"/>
      <c r="D142" s="41"/>
      <c r="E142" s="41"/>
      <c r="F142" s="41"/>
      <c r="G142" s="41"/>
      <c r="H142" s="48"/>
      <c r="I142" s="48" t="s">
        <v>50</v>
      </c>
      <c r="J142" s="100"/>
      <c r="K142" s="42" t="str">
        <f t="shared" si="3"/>
        <v>Response by:</v>
      </c>
    </row>
    <row r="143" spans="1:11" customFormat="1" x14ac:dyDescent="0.3">
      <c r="A143" s="8" t="s">
        <v>238</v>
      </c>
      <c r="B143" s="50" t="s">
        <v>403</v>
      </c>
      <c r="C143" s="50"/>
      <c r="D143" s="50"/>
      <c r="E143" s="50"/>
      <c r="F143" s="50"/>
      <c r="G143" s="50"/>
      <c r="H143" s="51"/>
      <c r="I143" s="51"/>
      <c r="J143" s="103"/>
      <c r="K143" s="42" t="str">
        <f t="shared" si="3"/>
        <v>Response by:</v>
      </c>
    </row>
    <row r="144" spans="1:11" customFormat="1" x14ac:dyDescent="0.3">
      <c r="A144" s="108" t="s">
        <v>532</v>
      </c>
      <c r="B144" s="4"/>
      <c r="C144" s="4"/>
      <c r="D144" s="4"/>
      <c r="E144" s="4"/>
      <c r="F144" s="4"/>
      <c r="G144" s="4"/>
      <c r="J144" s="103" t="s">
        <v>543</v>
      </c>
      <c r="K144" s="42" t="str">
        <f t="shared" si="3"/>
        <v>No Response to Survey by:</v>
      </c>
    </row>
    <row r="145" spans="1:11" customFormat="1" x14ac:dyDescent="0.3">
      <c r="A145" s="2" t="s">
        <v>496</v>
      </c>
      <c r="B145" s="41"/>
      <c r="C145" s="41" t="s">
        <v>403</v>
      </c>
      <c r="D145" s="41"/>
      <c r="E145" s="41"/>
      <c r="F145" s="41"/>
      <c r="G145" s="41"/>
      <c r="H145" s="48"/>
      <c r="I145" s="48"/>
      <c r="J145" s="100"/>
      <c r="K145" s="42" t="str">
        <f t="shared" si="3"/>
        <v>Response by:</v>
      </c>
    </row>
    <row r="146" spans="1:11" customFormat="1" x14ac:dyDescent="0.3">
      <c r="A146" s="2" t="s">
        <v>384</v>
      </c>
      <c r="B146" s="41" t="s">
        <v>403</v>
      </c>
      <c r="C146" s="41"/>
      <c r="D146" s="41"/>
      <c r="E146" s="41"/>
      <c r="F146" s="41"/>
      <c r="G146" s="41"/>
      <c r="H146" s="48"/>
      <c r="I146" s="48"/>
      <c r="J146" s="100"/>
      <c r="K146" s="42" t="str">
        <f t="shared" si="3"/>
        <v>Response by:</v>
      </c>
    </row>
    <row r="147" spans="1:11" s="100" customFormat="1" x14ac:dyDescent="0.3">
      <c r="A147" s="117" t="s">
        <v>533</v>
      </c>
      <c r="B147" s="118" t="s">
        <v>403</v>
      </c>
      <c r="C147" s="118"/>
      <c r="D147" s="118"/>
      <c r="E147" s="118"/>
      <c r="F147" s="118"/>
      <c r="G147" s="118"/>
      <c r="K147" s="130" t="str">
        <f t="shared" si="3"/>
        <v>Response by:</v>
      </c>
    </row>
    <row r="148" spans="1:11" customFormat="1" x14ac:dyDescent="0.3">
      <c r="A148" s="2" t="s">
        <v>342</v>
      </c>
      <c r="B148" s="41" t="s">
        <v>403</v>
      </c>
      <c r="C148" s="41"/>
      <c r="D148" s="41"/>
      <c r="E148" s="41"/>
      <c r="F148" s="41"/>
      <c r="G148" s="41"/>
      <c r="H148" s="48"/>
      <c r="I148" s="48"/>
      <c r="J148" s="100"/>
      <c r="K148" s="42" t="str">
        <f t="shared" si="3"/>
        <v>Response by:</v>
      </c>
    </row>
    <row r="149" spans="1:11" customFormat="1" x14ac:dyDescent="0.3">
      <c r="A149" s="8" t="s">
        <v>355</v>
      </c>
      <c r="B149" s="50" t="s">
        <v>403</v>
      </c>
      <c r="C149" s="50"/>
      <c r="D149" s="50"/>
      <c r="E149" s="50"/>
      <c r="F149" s="50"/>
      <c r="G149" s="50"/>
      <c r="H149" s="51"/>
      <c r="I149" s="51"/>
      <c r="J149" s="103"/>
      <c r="K149" s="42" t="str">
        <f t="shared" si="3"/>
        <v>Response by:</v>
      </c>
    </row>
    <row r="150" spans="1:11" customFormat="1" x14ac:dyDescent="0.3">
      <c r="A150" s="2" t="s">
        <v>140</v>
      </c>
      <c r="B150" s="41" t="s">
        <v>403</v>
      </c>
      <c r="C150" s="41"/>
      <c r="D150" s="41"/>
      <c r="E150" s="41"/>
      <c r="F150" s="41"/>
      <c r="G150" s="41"/>
      <c r="H150" s="48"/>
      <c r="I150" s="48"/>
      <c r="J150" s="100"/>
      <c r="K150" s="42" t="str">
        <f t="shared" si="3"/>
        <v>Response by:</v>
      </c>
    </row>
    <row r="151" spans="1:11" customFormat="1" x14ac:dyDescent="0.3">
      <c r="A151" s="2" t="s">
        <v>363</v>
      </c>
      <c r="B151" s="41" t="s">
        <v>403</v>
      </c>
      <c r="C151" s="41"/>
      <c r="D151" s="41"/>
      <c r="E151" s="41"/>
      <c r="F151" s="41"/>
      <c r="G151" s="41"/>
      <c r="H151" s="48"/>
      <c r="I151" s="48"/>
      <c r="J151" s="100"/>
      <c r="K151" s="42" t="str">
        <f t="shared" si="3"/>
        <v>Response by:</v>
      </c>
    </row>
    <row r="152" spans="1:11" customFormat="1" x14ac:dyDescent="0.3">
      <c r="A152" s="2" t="s">
        <v>359</v>
      </c>
      <c r="B152" s="41" t="s">
        <v>403</v>
      </c>
      <c r="C152" s="41"/>
      <c r="D152" s="41"/>
      <c r="E152" s="41"/>
      <c r="F152" s="41"/>
      <c r="G152" s="41"/>
      <c r="H152" s="48"/>
      <c r="I152" s="48"/>
      <c r="J152" s="100"/>
      <c r="K152" s="42" t="str">
        <f t="shared" si="3"/>
        <v>Response by:</v>
      </c>
    </row>
    <row r="153" spans="1:11" customFormat="1" x14ac:dyDescent="0.3">
      <c r="A153" s="2" t="s">
        <v>347</v>
      </c>
      <c r="B153" s="41" t="s">
        <v>403</v>
      </c>
      <c r="C153" s="41"/>
      <c r="D153" s="41"/>
      <c r="E153" s="41"/>
      <c r="F153" s="41"/>
      <c r="G153" s="41"/>
      <c r="H153" s="48" t="s">
        <v>65</v>
      </c>
      <c r="I153" s="48"/>
      <c r="J153" s="100"/>
      <c r="K153" s="42" t="str">
        <f t="shared" si="3"/>
        <v>Response by:</v>
      </c>
    </row>
    <row r="154" spans="1:11" customFormat="1" x14ac:dyDescent="0.3">
      <c r="A154" s="104" t="s">
        <v>534</v>
      </c>
      <c r="B154" s="4"/>
      <c r="C154" s="4"/>
      <c r="D154" s="4"/>
      <c r="E154" s="4"/>
      <c r="F154" s="4"/>
      <c r="G154" s="4"/>
      <c r="J154" s="100" t="s">
        <v>543</v>
      </c>
      <c r="K154" s="42" t="str">
        <f t="shared" si="3"/>
        <v>No Response to Survey by:</v>
      </c>
    </row>
    <row r="155" spans="1:11" customFormat="1" x14ac:dyDescent="0.3">
      <c r="A155" s="104" t="s">
        <v>535</v>
      </c>
      <c r="B155" s="4"/>
      <c r="C155" s="4"/>
      <c r="D155" s="4"/>
      <c r="E155" s="4"/>
      <c r="F155" s="4"/>
      <c r="G155" s="4"/>
      <c r="J155" s="100" t="s">
        <v>543</v>
      </c>
      <c r="K155" s="42" t="str">
        <f t="shared" si="3"/>
        <v>No Response to Survey by:</v>
      </c>
    </row>
    <row r="156" spans="1:11" s="100" customFormat="1" x14ac:dyDescent="0.3">
      <c r="A156" s="117" t="s">
        <v>536</v>
      </c>
      <c r="B156" s="118" t="s">
        <v>403</v>
      </c>
      <c r="C156" s="118"/>
      <c r="D156" s="118"/>
      <c r="E156" s="118"/>
      <c r="F156" s="118"/>
      <c r="G156" s="118"/>
      <c r="K156" s="130" t="str">
        <f t="shared" si="3"/>
        <v>Response by:</v>
      </c>
    </row>
    <row r="157" spans="1:11" customFormat="1" x14ac:dyDescent="0.3">
      <c r="A157" s="2" t="s">
        <v>353</v>
      </c>
      <c r="B157" s="41" t="s">
        <v>403</v>
      </c>
      <c r="C157" s="41"/>
      <c r="D157" s="41"/>
      <c r="E157" s="41"/>
      <c r="F157" s="41"/>
      <c r="G157" s="41"/>
      <c r="H157" s="48"/>
      <c r="I157" s="48"/>
      <c r="J157" s="100"/>
      <c r="K157" s="42" t="str">
        <f t="shared" si="3"/>
        <v>Response by:</v>
      </c>
    </row>
    <row r="158" spans="1:11" customFormat="1" x14ac:dyDescent="0.3">
      <c r="A158" s="2" t="s">
        <v>395</v>
      </c>
      <c r="B158" s="41" t="s">
        <v>403</v>
      </c>
      <c r="C158" s="41"/>
      <c r="D158" s="41"/>
      <c r="E158" s="41"/>
      <c r="F158" s="41"/>
      <c r="G158" s="41"/>
      <c r="H158" s="48"/>
      <c r="I158" s="48"/>
      <c r="J158" s="100"/>
      <c r="K158" s="42" t="str">
        <f t="shared" si="3"/>
        <v>Response by:</v>
      </c>
    </row>
    <row r="159" spans="1:11" customFormat="1" x14ac:dyDescent="0.3">
      <c r="A159" s="104" t="s">
        <v>537</v>
      </c>
      <c r="B159" s="4"/>
      <c r="C159" s="4"/>
      <c r="D159" s="4"/>
      <c r="E159" s="4"/>
      <c r="F159" s="4"/>
      <c r="G159" s="4"/>
      <c r="J159" s="100" t="s">
        <v>543</v>
      </c>
      <c r="K159" s="42" t="str">
        <f t="shared" si="3"/>
        <v>No Response to Survey by:</v>
      </c>
    </row>
    <row r="160" spans="1:11" customFormat="1" x14ac:dyDescent="0.3">
      <c r="A160" s="104" t="s">
        <v>538</v>
      </c>
      <c r="B160" s="4"/>
      <c r="C160" s="4"/>
      <c r="D160" s="4"/>
      <c r="E160" s="4"/>
      <c r="F160" s="4"/>
      <c r="G160" s="4"/>
      <c r="J160" s="100" t="s">
        <v>543</v>
      </c>
      <c r="K160" s="42" t="str">
        <f t="shared" si="3"/>
        <v>No Response to Survey by:</v>
      </c>
    </row>
    <row r="161" spans="1:11" customFormat="1" x14ac:dyDescent="0.3">
      <c r="A161" s="2" t="s">
        <v>392</v>
      </c>
      <c r="B161" s="41"/>
      <c r="C161" s="41"/>
      <c r="D161" s="41" t="s">
        <v>403</v>
      </c>
      <c r="E161" s="41"/>
      <c r="F161" s="41"/>
      <c r="G161" s="41"/>
      <c r="H161" s="48" t="s">
        <v>137</v>
      </c>
      <c r="I161" s="48"/>
      <c r="J161" s="100"/>
      <c r="K161" s="42" t="str">
        <f t="shared" si="3"/>
        <v>Response by:</v>
      </c>
    </row>
    <row r="162" spans="1:11" s="100" customFormat="1" x14ac:dyDescent="0.3">
      <c r="A162" s="117" t="s">
        <v>539</v>
      </c>
      <c r="B162" s="118"/>
      <c r="C162" s="118"/>
      <c r="D162" s="118"/>
      <c r="E162" s="118"/>
      <c r="F162" s="118"/>
      <c r="G162" s="118"/>
      <c r="K162" s="130" t="str">
        <f t="shared" si="3"/>
        <v>Response by:</v>
      </c>
    </row>
    <row r="163" spans="1:11" s="100" customFormat="1" x14ac:dyDescent="0.3">
      <c r="A163" s="117" t="s">
        <v>540</v>
      </c>
      <c r="B163" s="118"/>
      <c r="C163" s="118"/>
      <c r="D163" s="118" t="s">
        <v>403</v>
      </c>
      <c r="E163" s="118"/>
      <c r="F163" s="118"/>
      <c r="G163" s="118"/>
      <c r="K163" s="130" t="str">
        <f t="shared" si="3"/>
        <v>Response by:</v>
      </c>
    </row>
    <row r="164" spans="1:11" customFormat="1" x14ac:dyDescent="0.3">
      <c r="A164" s="8" t="s">
        <v>107</v>
      </c>
      <c r="B164" s="50" t="s">
        <v>403</v>
      </c>
      <c r="C164" s="50"/>
      <c r="D164" s="50"/>
      <c r="E164" s="50"/>
      <c r="F164" s="50"/>
      <c r="G164" s="50"/>
      <c r="H164" s="51"/>
      <c r="I164" s="51"/>
      <c r="J164" s="103"/>
      <c r="K164" s="42" t="str">
        <f t="shared" si="3"/>
        <v>Response by:</v>
      </c>
    </row>
    <row r="165" spans="1:11" customFormat="1" x14ac:dyDescent="0.3">
      <c r="A165" s="2" t="s">
        <v>379</v>
      </c>
      <c r="B165" s="41"/>
      <c r="C165" s="41" t="s">
        <v>403</v>
      </c>
      <c r="D165" s="41"/>
      <c r="E165" s="41"/>
      <c r="F165" s="41"/>
      <c r="G165" s="41"/>
      <c r="H165" s="48" t="s">
        <v>283</v>
      </c>
      <c r="I165" s="48"/>
      <c r="J165" s="100"/>
      <c r="K165" s="42" t="str">
        <f t="shared" si="3"/>
        <v>Response by:</v>
      </c>
    </row>
    <row r="166" spans="1:11" customFormat="1" x14ac:dyDescent="0.3">
      <c r="A166" s="2" t="s">
        <v>381</v>
      </c>
      <c r="B166" s="41" t="s">
        <v>403</v>
      </c>
      <c r="C166" s="41"/>
      <c r="D166" s="41"/>
      <c r="E166" s="41"/>
      <c r="F166" s="41"/>
      <c r="G166" s="41"/>
      <c r="H166" s="48"/>
      <c r="I166" s="48" t="s">
        <v>240</v>
      </c>
      <c r="J166" s="100"/>
      <c r="K166" s="42" t="str">
        <f t="shared" si="3"/>
        <v>Response by:</v>
      </c>
    </row>
    <row r="167" spans="1:11" customFormat="1" x14ac:dyDescent="0.3">
      <c r="A167" s="104" t="s">
        <v>541</v>
      </c>
      <c r="B167" s="4"/>
      <c r="C167" s="4"/>
      <c r="D167" s="4"/>
      <c r="E167" s="4"/>
      <c r="F167" s="4"/>
      <c r="G167" s="4"/>
      <c r="J167" s="100" t="s">
        <v>543</v>
      </c>
      <c r="K167" s="42" t="str">
        <f t="shared" si="3"/>
        <v>No Response to Survey by:</v>
      </c>
    </row>
    <row r="168" spans="1:11" customFormat="1" x14ac:dyDescent="0.3">
      <c r="A168" s="2" t="s">
        <v>360</v>
      </c>
      <c r="B168" s="41" t="s">
        <v>403</v>
      </c>
      <c r="C168" s="41"/>
      <c r="D168" s="41"/>
      <c r="E168" s="41"/>
      <c r="F168" s="41"/>
      <c r="G168" s="41"/>
      <c r="H168" s="48"/>
      <c r="I168" s="48" t="s">
        <v>111</v>
      </c>
      <c r="J168" s="100"/>
      <c r="K168" s="42" t="str">
        <f t="shared" si="3"/>
        <v>Response by:</v>
      </c>
    </row>
    <row r="169" spans="1:11" customFormat="1" x14ac:dyDescent="0.3">
      <c r="A169" s="2" t="s">
        <v>365</v>
      </c>
      <c r="B169" s="41"/>
      <c r="C169" s="41"/>
      <c r="D169" s="41"/>
      <c r="E169" s="41"/>
      <c r="F169" s="41"/>
      <c r="G169" s="41"/>
      <c r="H169" s="48" t="s">
        <v>153</v>
      </c>
      <c r="I169" s="48"/>
      <c r="J169" s="100"/>
      <c r="K169" s="42" t="str">
        <f t="shared" si="3"/>
        <v>Response by:</v>
      </c>
    </row>
    <row r="170" spans="1:11" customFormat="1" x14ac:dyDescent="0.3">
      <c r="A170" s="104" t="s">
        <v>542</v>
      </c>
      <c r="B170" s="4"/>
      <c r="C170" s="4"/>
      <c r="D170" s="4"/>
      <c r="E170" s="4"/>
      <c r="F170" s="4"/>
      <c r="G170" s="4"/>
      <c r="J170" s="100" t="s">
        <v>543</v>
      </c>
      <c r="K170" s="42" t="str">
        <f t="shared" si="3"/>
        <v>No Response to Survey by:</v>
      </c>
    </row>
    <row r="171" spans="1:11" customFormat="1" x14ac:dyDescent="0.3">
      <c r="A171" s="2" t="s">
        <v>370</v>
      </c>
      <c r="B171" s="41" t="s">
        <v>403</v>
      </c>
      <c r="C171" s="41"/>
      <c r="D171" s="41"/>
      <c r="E171" s="41"/>
      <c r="F171" s="41"/>
      <c r="G171" s="41"/>
      <c r="H171" s="48"/>
      <c r="I171" s="48"/>
      <c r="J171" s="100"/>
      <c r="K171" s="42" t="str">
        <f t="shared" si="3"/>
        <v>Response by:</v>
      </c>
    </row>
    <row r="172" spans="1:11" customFormat="1" x14ac:dyDescent="0.3">
      <c r="A172" s="2" t="s">
        <v>284</v>
      </c>
      <c r="B172" s="41"/>
      <c r="C172" s="41"/>
      <c r="D172" s="41"/>
      <c r="E172" s="41" t="s">
        <v>403</v>
      </c>
      <c r="F172" s="41" t="s">
        <v>403</v>
      </c>
      <c r="G172" s="41"/>
      <c r="H172" s="48" t="s">
        <v>289</v>
      </c>
      <c r="I172" s="48"/>
      <c r="J172" s="100"/>
      <c r="K172" s="42" t="str">
        <f t="shared" si="3"/>
        <v>Response by:</v>
      </c>
    </row>
    <row r="173" spans="1:11" customFormat="1" x14ac:dyDescent="0.3">
      <c r="A173" s="2" t="s">
        <v>155</v>
      </c>
      <c r="B173" s="41"/>
      <c r="C173" s="41" t="s">
        <v>403</v>
      </c>
      <c r="D173" s="41"/>
      <c r="E173" s="41"/>
      <c r="F173" s="41"/>
      <c r="G173" s="41"/>
      <c r="H173" s="48"/>
      <c r="I173" s="48"/>
      <c r="J173" s="100"/>
      <c r="K173" s="42" t="str">
        <f t="shared" si="3"/>
        <v>Response by:</v>
      </c>
    </row>
    <row r="174" spans="1:11" customFormat="1" x14ac:dyDescent="0.3">
      <c r="A174" s="2" t="s">
        <v>164</v>
      </c>
      <c r="B174" s="41" t="s">
        <v>403</v>
      </c>
      <c r="C174" s="41"/>
      <c r="D174" s="41"/>
      <c r="E174" s="41"/>
      <c r="F174" s="41"/>
      <c r="G174" s="41"/>
      <c r="H174" s="48"/>
      <c r="I174" s="48"/>
      <c r="J174" s="100"/>
      <c r="K174" s="42" t="str">
        <f t="shared" si="3"/>
        <v>Response by:</v>
      </c>
    </row>
    <row r="175" spans="1:11" customFormat="1" x14ac:dyDescent="0.3">
      <c r="A175" s="2" t="s">
        <v>181</v>
      </c>
      <c r="B175" s="41"/>
      <c r="C175" s="41" t="s">
        <v>403</v>
      </c>
      <c r="D175" s="41"/>
      <c r="E175" s="41"/>
      <c r="F175" s="41"/>
      <c r="G175" s="41"/>
      <c r="H175" s="48"/>
      <c r="I175" s="48"/>
      <c r="J175" s="100"/>
      <c r="K175" s="42" t="str">
        <f t="shared" si="3"/>
        <v>Response by:</v>
      </c>
    </row>
    <row r="176" spans="1:11" customFormat="1" x14ac:dyDescent="0.3">
      <c r="A176" s="2" t="s">
        <v>356</v>
      </c>
      <c r="B176" s="41" t="s">
        <v>403</v>
      </c>
      <c r="C176" s="41"/>
      <c r="D176" s="41"/>
      <c r="E176" s="41"/>
      <c r="F176" s="41"/>
      <c r="G176" s="41"/>
      <c r="H176" s="48"/>
      <c r="I176" s="48"/>
      <c r="J176" s="100"/>
      <c r="K176" s="42" t="str">
        <f t="shared" si="3"/>
        <v>Response by:</v>
      </c>
    </row>
  </sheetData>
  <sortState ref="A72:J82">
    <sortCondition ref="A82"/>
  </sortState>
  <mergeCells count="3">
    <mergeCell ref="A4:C4"/>
    <mergeCell ref="F2:G2"/>
    <mergeCell ref="D2:E2"/>
  </mergeCells>
  <conditionalFormatting sqref="A7">
    <cfRule type="duplicateValues" dxfId="1" priority="2"/>
  </conditionalFormatting>
  <conditionalFormatting sqref="A8:A176">
    <cfRule type="duplicateValues" dxfId="0" priority="1"/>
  </conditionalFormatting>
  <dataValidations count="1">
    <dataValidation type="list" allowBlank="1" showInputMessage="1" showErrorMessage="1" sqref="B5">
      <formula1>$A$8:$A$176</formula1>
    </dataValidation>
  </dataValidations>
  <printOptions gridLines="1"/>
  <pageMargins left="0.7" right="0.7" top="0.75" bottom="0.5" header="0.3" footer="0.3"/>
  <pageSetup orientation="landscape" r:id="rId1"/>
  <ignoredErrors>
    <ignoredError sqref="K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Fire Services</vt:lpstr>
      <vt:lpstr>Emergency Dispatch</vt:lpstr>
      <vt:lpstr>Animal Control</vt:lpstr>
      <vt:lpstr>Public Health</vt:lpstr>
      <vt:lpstr>Muni &amp; BoE</vt:lpstr>
      <vt:lpstr>Employee Benefits</vt:lpstr>
      <vt:lpstr>Accounting syst-COA</vt:lpstr>
      <vt:lpstr>'Accounting syst-COA'!Print_Area</vt:lpstr>
      <vt:lpstr>'Animal Control'!Print_Area</vt:lpstr>
      <vt:lpstr>'Emergency Dispatch'!Print_Area</vt:lpstr>
      <vt:lpstr>'Employee Benefits'!Print_Area</vt:lpstr>
      <vt:lpstr>'Fire Services'!Print_Area</vt:lpstr>
      <vt:lpstr>'Muni &amp; BoE'!Print_Area</vt:lpstr>
      <vt:lpstr>'Public Health'!Print_Area</vt:lpstr>
      <vt:lpstr>'Accounting syst-COA'!Print_Titles</vt:lpstr>
      <vt:lpstr>'Animal Control'!Print_Titles</vt:lpstr>
      <vt:lpstr>'Emergency Dispatch'!Print_Titles</vt:lpstr>
      <vt:lpstr>'Employee Benefits'!Print_Titles</vt:lpstr>
      <vt:lpstr>'Fire Services'!Print_Titles</vt:lpstr>
      <vt:lpstr>'Muni &amp; BoE'!Print_Titles</vt:lpstr>
      <vt:lpstr>'Public Health'!Print_Titles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Windows User</cp:lastModifiedBy>
  <cp:lastPrinted>2018-09-21T13:46:23Z</cp:lastPrinted>
  <dcterms:created xsi:type="dcterms:W3CDTF">2018-07-31T18:06:21Z</dcterms:created>
  <dcterms:modified xsi:type="dcterms:W3CDTF">2018-09-21T14:56:35Z</dcterms:modified>
</cp:coreProperties>
</file>