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tocme-05\gp_IT\CaseManager\REPORTS\Web Stats\"/>
    </mc:Choice>
  </mc:AlternateContent>
  <bookViews>
    <workbookView xWindow="0" yWindow="0" windowWidth="25125" windowHeight="13425" activeTab="1"/>
  </bookViews>
  <sheets>
    <sheet name="Fiscal Years" sheetId="15" r:id="rId1"/>
    <sheet name="Calendar Years" sheetId="8" r:id="rId2"/>
    <sheet name="AccessionsCremationsChart" sheetId="16" r:id="rId3"/>
    <sheet name="FY_CY Changes" sheetId="13" r:id="rId4"/>
    <sheet name="Suicides" sheetId="14" r:id="rId5"/>
  </sheets>
  <definedNames>
    <definedName name="_xlnm.Print_Area" localSheetId="1">'Calendar Years'!$A$1:$S$32</definedName>
  </definedNames>
  <calcPr calcId="152511"/>
</workbook>
</file>

<file path=xl/calcChain.xml><?xml version="1.0" encoding="utf-8"?>
<calcChain xmlns="http://schemas.openxmlformats.org/spreadsheetml/2006/main">
  <c r="AF5" i="14" l="1"/>
  <c r="AG5" i="14"/>
  <c r="AF6" i="14"/>
  <c r="AG6" i="14"/>
  <c r="AF7" i="14"/>
  <c r="AG7" i="14"/>
  <c r="AF8" i="14"/>
  <c r="AG8" i="14"/>
  <c r="AF9" i="14"/>
  <c r="AG9" i="14"/>
  <c r="AF10" i="14"/>
  <c r="AG10" i="14"/>
  <c r="AF11" i="14"/>
  <c r="AG11" i="14"/>
  <c r="AF12" i="14"/>
  <c r="AG12" i="14"/>
  <c r="AF13" i="14"/>
  <c r="AG13" i="14"/>
  <c r="AF14" i="14"/>
  <c r="AG14" i="14"/>
  <c r="AF15" i="14"/>
  <c r="AG15" i="14"/>
  <c r="AF16" i="14"/>
  <c r="AG16" i="14"/>
  <c r="AF17" i="14"/>
  <c r="AG17" i="14"/>
  <c r="AF18" i="14"/>
  <c r="AG18" i="14"/>
  <c r="AF19" i="14"/>
  <c r="AG19" i="14"/>
  <c r="AF20" i="14"/>
  <c r="AG20" i="14"/>
  <c r="AF21" i="14"/>
  <c r="AG21" i="14"/>
  <c r="AF22" i="14"/>
  <c r="AG22" i="14"/>
  <c r="AF23" i="14"/>
  <c r="AG23" i="14"/>
  <c r="AF24" i="14"/>
  <c r="AG24" i="14"/>
  <c r="AF25" i="14"/>
  <c r="AG25" i="14"/>
  <c r="AF26" i="14"/>
  <c r="AG26" i="14"/>
  <c r="AF27" i="14"/>
  <c r="AG27" i="14"/>
  <c r="AF28" i="14"/>
  <c r="AG28" i="14"/>
  <c r="AF29" i="14"/>
  <c r="AG29" i="14"/>
  <c r="AF30" i="14"/>
  <c r="AG30" i="14"/>
  <c r="AF31" i="14"/>
  <c r="AG31" i="14"/>
  <c r="AF32" i="14"/>
  <c r="AG32" i="14"/>
  <c r="AF33" i="14"/>
  <c r="AG33" i="14"/>
  <c r="AF34" i="14"/>
  <c r="AG34" i="14"/>
  <c r="AG4" i="14"/>
  <c r="AF4" i="14"/>
  <c r="AB34" i="14" l="1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C34" i="14"/>
  <c r="AD34" i="14"/>
  <c r="AE34" i="14"/>
  <c r="AH34" i="14"/>
  <c r="B34" i="14"/>
  <c r="J32" i="13"/>
  <c r="M32" i="13"/>
  <c r="F7" i="15" l="1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6" i="15"/>
  <c r="H33" i="8"/>
  <c r="F33" i="8"/>
  <c r="H31" i="15" l="1"/>
  <c r="H32" i="15"/>
  <c r="F32" i="13" l="1"/>
  <c r="C32" i="13"/>
  <c r="F31" i="8" l="1"/>
  <c r="F32" i="8"/>
  <c r="M31" i="13"/>
  <c r="J31" i="13"/>
  <c r="F31" i="13"/>
  <c r="C31" i="13"/>
  <c r="M3" i="13" l="1"/>
  <c r="H31" i="8"/>
  <c r="H32" i="8"/>
  <c r="M30" i="13" l="1"/>
  <c r="J30" i="13"/>
  <c r="F30" i="13"/>
  <c r="C30" i="13"/>
  <c r="M29" i="13"/>
  <c r="J29" i="13"/>
  <c r="F29" i="13"/>
  <c r="C29" i="13"/>
  <c r="H29" i="15" l="1"/>
  <c r="H30" i="15"/>
  <c r="H30" i="8" l="1"/>
  <c r="F28" i="8"/>
  <c r="F29" i="8"/>
  <c r="F30" i="8"/>
  <c r="M28" i="13"/>
  <c r="J28" i="13"/>
  <c r="H29" i="8"/>
  <c r="M27" i="13" l="1"/>
  <c r="J27" i="13"/>
  <c r="F28" i="13"/>
  <c r="C28" i="13"/>
  <c r="F27" i="13"/>
  <c r="C27" i="13"/>
  <c r="H28" i="15"/>
  <c r="H28" i="8" l="1"/>
  <c r="M26" i="13" l="1"/>
  <c r="J26" i="13"/>
  <c r="H27" i="8"/>
  <c r="F27" i="8"/>
  <c r="F26" i="13"/>
  <c r="C26" i="13"/>
  <c r="C25" i="13"/>
  <c r="F25" i="13"/>
  <c r="M25" i="13"/>
  <c r="J25" i="13"/>
  <c r="H26" i="8"/>
  <c r="F26" i="8"/>
  <c r="M24" i="13"/>
  <c r="J24" i="13"/>
  <c r="F25" i="8"/>
  <c r="H25" i="8"/>
  <c r="F24" i="13"/>
  <c r="C24" i="13"/>
  <c r="M23" i="13"/>
  <c r="J23" i="13"/>
  <c r="F24" i="8"/>
  <c r="H24" i="8"/>
  <c r="F23" i="13"/>
  <c r="C23" i="13"/>
  <c r="J22" i="13"/>
  <c r="M22" i="13"/>
  <c r="H23" i="8"/>
  <c r="F23" i="8"/>
  <c r="F22" i="13"/>
  <c r="C22" i="13"/>
  <c r="M21" i="13"/>
  <c r="J21" i="13"/>
  <c r="H22" i="8"/>
  <c r="F22" i="8"/>
  <c r="M20" i="13"/>
  <c r="F21" i="13"/>
  <c r="C21" i="13"/>
  <c r="H21" i="8"/>
  <c r="J20" i="13"/>
  <c r="J3" i="13"/>
  <c r="F3" i="13"/>
  <c r="C3" i="13"/>
  <c r="F20" i="13"/>
  <c r="C20" i="13"/>
  <c r="M19" i="13"/>
  <c r="J19" i="13"/>
  <c r="F20" i="8"/>
  <c r="H20" i="8"/>
  <c r="M18" i="13"/>
  <c r="J18" i="13"/>
  <c r="M17" i="13"/>
  <c r="J17" i="13"/>
  <c r="M16" i="13"/>
  <c r="J16" i="13"/>
  <c r="M15" i="13"/>
  <c r="J15" i="13"/>
  <c r="M14" i="13"/>
  <c r="J14" i="13"/>
  <c r="M13" i="13"/>
  <c r="J13" i="13"/>
  <c r="M12" i="13"/>
  <c r="J12" i="13"/>
  <c r="M11" i="13"/>
  <c r="J11" i="13"/>
  <c r="M10" i="13"/>
  <c r="J10" i="13"/>
  <c r="M9" i="13"/>
  <c r="J9" i="13"/>
  <c r="M8" i="13"/>
  <c r="J8" i="13"/>
  <c r="M7" i="13"/>
  <c r="J7" i="13"/>
  <c r="M6" i="13"/>
  <c r="J6" i="13"/>
  <c r="M5" i="13"/>
  <c r="J5" i="13"/>
  <c r="M4" i="13"/>
  <c r="J4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H19" i="8"/>
  <c r="F19" i="8"/>
  <c r="H18" i="8"/>
  <c r="F18" i="8"/>
  <c r="H17" i="8"/>
  <c r="F17" i="8"/>
  <c r="F16" i="8"/>
  <c r="H16" i="8"/>
  <c r="F15" i="8"/>
  <c r="H15" i="8"/>
  <c r="H4" i="8"/>
  <c r="H5" i="8"/>
  <c r="H6" i="8"/>
  <c r="H7" i="8"/>
  <c r="H8" i="8"/>
  <c r="H9" i="8"/>
  <c r="H10" i="8"/>
  <c r="H11" i="8"/>
  <c r="H12" i="8"/>
  <c r="H13" i="8"/>
  <c r="H14" i="8"/>
  <c r="F14" i="8"/>
  <c r="F13" i="8"/>
  <c r="F12" i="8"/>
  <c r="F11" i="8"/>
  <c r="F10" i="8"/>
  <c r="F9" i="8"/>
  <c r="F8" i="8"/>
  <c r="F7" i="8"/>
  <c r="F6" i="8"/>
  <c r="F5" i="8"/>
  <c r="F4" i="8"/>
</calcChain>
</file>

<file path=xl/sharedStrings.xml><?xml version="1.0" encoding="utf-8"?>
<sst xmlns="http://schemas.openxmlformats.org/spreadsheetml/2006/main" count="94" uniqueCount="47">
  <si>
    <t>Cremations</t>
  </si>
  <si>
    <t>Accessions</t>
  </si>
  <si>
    <t>Firearms</t>
  </si>
  <si>
    <t>Autopsies</t>
  </si>
  <si>
    <t>Exam-inations</t>
  </si>
  <si>
    <t>Other Cases</t>
  </si>
  <si>
    <t>TOTAL</t>
  </si>
  <si>
    <t>ALL</t>
  </si>
  <si>
    <t>SIDS</t>
  </si>
  <si>
    <t>Clinicals</t>
  </si>
  <si>
    <t>% incl crem</t>
  </si>
  <si>
    <t>F</t>
  </si>
  <si>
    <t>M</t>
  </si>
  <si>
    <t>% chg</t>
  </si>
  <si>
    <t>Accidental Drug Deaths</t>
  </si>
  <si>
    <t>Motor Vehicle Accidents</t>
  </si>
  <si>
    <t>Suicides</t>
  </si>
  <si>
    <t>Autop-sies</t>
  </si>
  <si>
    <t>Homi-cides</t>
  </si>
  <si>
    <t>Acci-dents</t>
  </si>
  <si>
    <t>Undeter-mined</t>
  </si>
  <si>
    <t>&lt; age 20</t>
  </si>
  <si>
    <t>&lt; age 17</t>
  </si>
  <si>
    <t>Year</t>
  </si>
  <si>
    <t>Fiscal Years 7/1-6/30</t>
  </si>
  <si>
    <t>Calendar Years 1/1-12/31</t>
  </si>
  <si>
    <t>Fiscal Years      7/1-6/30</t>
  </si>
  <si>
    <t>Calendar Years      1/1-12/31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</si>
  <si>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</si>
  <si>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</si>
  <si>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</si>
  <si>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</si>
  <si>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</si>
  <si>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</si>
  <si>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</si>
  <si>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</si>
  <si>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</si>
  <si>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</si>
  <si>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</si>
  <si>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</si>
  <si>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</si>
  <si>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</si>
  <si>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</si>
  <si>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Total</t>
  </si>
  <si>
    <t xml:space="preserve">   </t>
  </si>
  <si>
    <t>Suicides by Calendar Year, Ages &amp; Gender</t>
  </si>
  <si>
    <t>Grand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</si>
</sst>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MS Sans Serif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8"/>
      <name val="MS Sans Serif"/>
    </font>
    <font>
      <b/>
      <sz val="14"/>
      <name val="Arial"/>
      <family val="2"/>
    </font>
    <font>
      <sz val="8"/>
      <name val="Arial"/>
      <family val="2"/>
    </font>
    <font>
      <sz val="11"/>
      <name val="ariel"/>
    </font>
    <font>
      <b/>
      <sz val="12"/>
      <name val="Arial"/>
      <family val="2"/>
    </font>
    <font>
      <b/>
      <sz val="10"/>
      <name val="MS Sans Serif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10" fontId="0" fillId="0" borderId="0" xfId="0" applyNumberFormat="1"/>
    <xf numFmtId="0" fontId="2" fillId="2" borderId="7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2" borderId="8" xfId="0" applyFont="1" applyFill="1" applyBorder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9" fontId="2" fillId="0" borderId="3" xfId="0" applyNumberFormat="1" applyFont="1" applyBorder="1" applyAlignment="1">
      <alignment horizontal="center"/>
    </xf>
    <xf numFmtId="9" fontId="2" fillId="0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2" xfId="0" applyFont="1" applyBorder="1"/>
    <xf numFmtId="3" fontId="2" fillId="2" borderId="17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2" borderId="16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0" xfId="0" applyFill="1"/>
    <xf numFmtId="0" fontId="0" fillId="0" borderId="0" xfId="0" applyFill="1"/>
    <xf numFmtId="0" fontId="0" fillId="3" borderId="0" xfId="0" applyFill="1" applyBorder="1"/>
    <xf numFmtId="0" fontId="10" fillId="0" borderId="0" xfId="0" applyFont="1"/>
    <xf numFmtId="0" fontId="10" fillId="3" borderId="3" xfId="0" applyFont="1" applyFill="1" applyBorder="1"/>
    <xf numFmtId="0" fontId="2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10" fontId="0" fillId="0" borderId="3" xfId="0" applyNumberFormat="1" applyBorder="1"/>
    <xf numFmtId="0" fontId="4" fillId="0" borderId="3" xfId="0" applyFont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0" fillId="3" borderId="12" xfId="0" applyFill="1" applyBorder="1"/>
    <xf numFmtId="10" fontId="0" fillId="3" borderId="0" xfId="0" applyNumberFormat="1" applyFill="1" applyBorder="1"/>
    <xf numFmtId="0" fontId="0" fillId="0" borderId="0" xfId="0" applyFont="1"/>
    <xf numFmtId="0" fontId="0" fillId="0" borderId="3" xfId="0" applyFont="1" applyFill="1" applyBorder="1" applyAlignment="1">
      <alignment horizontal="center" textRotation="90"/>
    </xf>
    <xf numFmtId="0" fontId="0" fillId="0" borderId="1" xfId="0" applyFont="1" applyFill="1" applyBorder="1" applyAlignment="1">
      <alignment horizontal="center"/>
    </xf>
    <xf numFmtId="0" fontId="0" fillId="0" borderId="6" xfId="0" applyFont="1" applyFill="1" applyBorder="1"/>
    <xf numFmtId="0" fontId="0" fillId="4" borderId="6" xfId="0" applyFont="1" applyFill="1" applyBorder="1"/>
    <xf numFmtId="0" fontId="0" fillId="0" borderId="3" xfId="0" applyFont="1" applyFill="1" applyBorder="1"/>
    <xf numFmtId="0" fontId="0" fillId="4" borderId="3" xfId="0" applyFont="1" applyFill="1" applyBorder="1"/>
    <xf numFmtId="0" fontId="0" fillId="0" borderId="1" xfId="0" applyFont="1" applyFill="1" applyBorder="1"/>
    <xf numFmtId="0" fontId="0" fillId="4" borderId="1" xfId="0" applyFont="1" applyFill="1" applyBorder="1"/>
    <xf numFmtId="0" fontId="2" fillId="0" borderId="6" xfId="0" applyFont="1" applyBorder="1" applyAlignment="1">
      <alignment horizontal="center"/>
    </xf>
    <xf numFmtId="0" fontId="0" fillId="0" borderId="0" xfId="0" applyFont="1" applyAlignment="1"/>
    <xf numFmtId="0" fontId="11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Font="1" applyFill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Accessions and Cremations</a:t>
            </a:r>
          </a:p>
        </c:rich>
      </c:tx>
      <c:layout>
        <c:manualLayout>
          <c:xMode val="edge"/>
          <c:yMode val="edge"/>
          <c:x val="0.33723428699526437"/>
          <c:y val="5.2717078248430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6558244355579"/>
          <c:y val="0.30553811137576548"/>
          <c:w val="0.83242401506094454"/>
          <c:h val="0.50394956123586243"/>
        </c:manualLayout>
      </c:layout>
      <c:barChart>
        <c:barDir val="col"/>
        <c:grouping val="clustered"/>
        <c:varyColors val="0"/>
        <c:ser>
          <c:idx val="1"/>
          <c:order val="0"/>
          <c:tx>
            <c:v>Accessions</c:v>
          </c:tx>
          <c:spPr>
            <a:solidFill>
              <a:srgbClr val="2A6FF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'Calendar Years'!$A$4:$A$33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'Calendar Years'!$B$4:$B$33</c:f>
              <c:numCache>
                <c:formatCode>#,##0</c:formatCode>
                <c:ptCount val="30"/>
                <c:pt idx="0">
                  <c:v>11882</c:v>
                </c:pt>
                <c:pt idx="1">
                  <c:v>12003</c:v>
                </c:pt>
                <c:pt idx="2">
                  <c:v>12579</c:v>
                </c:pt>
                <c:pt idx="3">
                  <c:v>13209</c:v>
                </c:pt>
                <c:pt idx="4">
                  <c:v>13338</c:v>
                </c:pt>
                <c:pt idx="5">
                  <c:v>13549</c:v>
                </c:pt>
                <c:pt idx="6">
                  <c:v>13614</c:v>
                </c:pt>
                <c:pt idx="7">
                  <c:v>14022</c:v>
                </c:pt>
                <c:pt idx="8">
                  <c:v>14279</c:v>
                </c:pt>
                <c:pt idx="9">
                  <c:v>14273</c:v>
                </c:pt>
                <c:pt idx="10">
                  <c:v>15342</c:v>
                </c:pt>
                <c:pt idx="11">
                  <c:v>15449</c:v>
                </c:pt>
                <c:pt idx="12">
                  <c:v>15504</c:v>
                </c:pt>
                <c:pt idx="13">
                  <c:v>15748</c:v>
                </c:pt>
                <c:pt idx="14">
                  <c:v>15920</c:v>
                </c:pt>
                <c:pt idx="15">
                  <c:v>16210</c:v>
                </c:pt>
                <c:pt idx="16">
                  <c:v>16196</c:v>
                </c:pt>
                <c:pt idx="17">
                  <c:v>16303</c:v>
                </c:pt>
                <c:pt idx="18">
                  <c:v>16715</c:v>
                </c:pt>
                <c:pt idx="19">
                  <c:v>17259</c:v>
                </c:pt>
                <c:pt idx="20">
                  <c:v>17448</c:v>
                </c:pt>
                <c:pt idx="21">
                  <c:v>18140</c:v>
                </c:pt>
                <c:pt idx="22">
                  <c:v>18412</c:v>
                </c:pt>
                <c:pt idx="23">
                  <c:v>18993</c:v>
                </c:pt>
                <c:pt idx="24">
                  <c:v>19560</c:v>
                </c:pt>
                <c:pt idx="25">
                  <c:v>20683</c:v>
                </c:pt>
                <c:pt idx="26">
                  <c:v>21048</c:v>
                </c:pt>
                <c:pt idx="27">
                  <c:v>22016</c:v>
                </c:pt>
                <c:pt idx="28">
                  <c:v>22484</c:v>
                </c:pt>
                <c:pt idx="29">
                  <c:v>23178</c:v>
                </c:pt>
              </c:numCache>
            </c:numRef>
          </c:val>
        </c:ser>
        <c:ser>
          <c:idx val="2"/>
          <c:order val="1"/>
          <c:tx>
            <c:v>Cremations</c:v>
          </c:tx>
          <c:spPr>
            <a:solidFill>
              <a:srgbClr val="FFFF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'Calendar Years'!$A$4:$A$33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'Calendar Years'!$G$4:$G$33</c:f>
              <c:numCache>
                <c:formatCode>#,##0</c:formatCode>
                <c:ptCount val="30"/>
                <c:pt idx="0">
                  <c:v>4628</c:v>
                </c:pt>
                <c:pt idx="1">
                  <c:v>5291</c:v>
                </c:pt>
                <c:pt idx="2">
                  <c:v>5953</c:v>
                </c:pt>
                <c:pt idx="3">
                  <c:v>6469</c:v>
                </c:pt>
                <c:pt idx="4">
                  <c:v>6826</c:v>
                </c:pt>
                <c:pt idx="5">
                  <c:v>7092</c:v>
                </c:pt>
                <c:pt idx="6">
                  <c:v>7333</c:v>
                </c:pt>
                <c:pt idx="7">
                  <c:v>7845</c:v>
                </c:pt>
                <c:pt idx="8">
                  <c:v>8124</c:v>
                </c:pt>
                <c:pt idx="9">
                  <c:v>8294</c:v>
                </c:pt>
                <c:pt idx="10">
                  <c:v>9274</c:v>
                </c:pt>
                <c:pt idx="11">
                  <c:v>9611</c:v>
                </c:pt>
                <c:pt idx="12">
                  <c:v>9836</c:v>
                </c:pt>
                <c:pt idx="13">
                  <c:v>10170</c:v>
                </c:pt>
                <c:pt idx="14">
                  <c:v>10305</c:v>
                </c:pt>
                <c:pt idx="15">
                  <c:v>10830</c:v>
                </c:pt>
                <c:pt idx="16">
                  <c:v>10906</c:v>
                </c:pt>
                <c:pt idx="17">
                  <c:v>11238</c:v>
                </c:pt>
                <c:pt idx="18">
                  <c:v>11799</c:v>
                </c:pt>
                <c:pt idx="19">
                  <c:v>12637</c:v>
                </c:pt>
                <c:pt idx="20">
                  <c:v>12811</c:v>
                </c:pt>
                <c:pt idx="21">
                  <c:v>13828</c:v>
                </c:pt>
                <c:pt idx="22">
                  <c:v>14216</c:v>
                </c:pt>
                <c:pt idx="23">
                  <c:v>14891</c:v>
                </c:pt>
                <c:pt idx="24">
                  <c:v>15697</c:v>
                </c:pt>
                <c:pt idx="25">
                  <c:v>16687</c:v>
                </c:pt>
                <c:pt idx="26">
                  <c:v>17169</c:v>
                </c:pt>
                <c:pt idx="27">
                  <c:v>18143</c:v>
                </c:pt>
                <c:pt idx="28">
                  <c:v>18730</c:v>
                </c:pt>
                <c:pt idx="29">
                  <c:v>19525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40"/>
        <c:axId val="-1850385888"/>
        <c:axId val="-1850384256"/>
        <c:extLst>
          <c:ext xmlns:c15="http://schemas.microsoft.com/office/drawing/2012/chart" uri="{02D57815-91ED-43cb-92C2-25804820EDAC}">
            <c15:filteredBarSeries>
              <c15:ser>
                <c:idx val="0"/>
                <c:order val="2"/>
                <c:tx>
                  <c:strRef>
                    <c:extLst>
                      <c:ext uri="{02D57815-91ED-43cb-92C2-25804820EDAC}">
                        <c15:formulaRef>
                          <c15:sqref>'Calendar Years'!$C$3</c15:sqref>
                        </c15:formulaRef>
                      </c:ext>
                    </c:extLst>
                    <c:strCache>
                      <c:ptCount val="1"/>
                      <c:pt idx="0">
                        <c:v>Autop-sies</c:v>
                      </c:pt>
                    </c:strCache>
                  </c:strRef>
                </c:tx>
                <c:spPr>
                  <a:solidFill>
                    <a:srgbClr val="92D050"/>
                  </a:solidFill>
                  <a:ln w="12700">
                    <a:solidFill>
                      <a:srgbClr val="000000"/>
                    </a:solidFill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noFill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'Calendar Years'!$A$4:$A$33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  <c:pt idx="10">
                        <c:v>2000</c:v>
                      </c:pt>
                      <c:pt idx="11">
                        <c:v>2001</c:v>
                      </c:pt>
                      <c:pt idx="12">
                        <c:v>2002</c:v>
                      </c:pt>
                      <c:pt idx="13">
                        <c:v>2003</c:v>
                      </c:pt>
                      <c:pt idx="14">
                        <c:v>2004</c:v>
                      </c:pt>
                      <c:pt idx="15">
                        <c:v>2005</c:v>
                      </c:pt>
                      <c:pt idx="16">
                        <c:v>2006</c:v>
                      </c:pt>
                      <c:pt idx="17">
                        <c:v>2007</c:v>
                      </c:pt>
                      <c:pt idx="18">
                        <c:v>2008</c:v>
                      </c:pt>
                      <c:pt idx="19">
                        <c:v>2009</c:v>
                      </c:pt>
                      <c:pt idx="20">
                        <c:v>2010</c:v>
                      </c:pt>
                      <c:pt idx="21">
                        <c:v>2011</c:v>
                      </c:pt>
                      <c:pt idx="22">
                        <c:v>2012</c:v>
                      </c:pt>
                      <c:pt idx="23">
                        <c:v>2013</c:v>
                      </c:pt>
                      <c:pt idx="24">
                        <c:v>2014</c:v>
                      </c:pt>
                      <c:pt idx="25">
                        <c:v>2015</c:v>
                      </c:pt>
                      <c:pt idx="26">
                        <c:v>2016</c:v>
                      </c:pt>
                      <c:pt idx="27">
                        <c:v>2017</c:v>
                      </c:pt>
                      <c:pt idx="28">
                        <c:v>2018</c:v>
                      </c:pt>
                      <c:pt idx="2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'Calendar Years'!$C$4:$C$27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1264</c:v>
                      </c:pt>
                      <c:pt idx="1">
                        <c:v>1325</c:v>
                      </c:pt>
                      <c:pt idx="2">
                        <c:v>1215</c:v>
                      </c:pt>
                      <c:pt idx="3">
                        <c:v>1367</c:v>
                      </c:pt>
                      <c:pt idx="4">
                        <c:v>1241</c:v>
                      </c:pt>
                      <c:pt idx="5">
                        <c:v>1211</c:v>
                      </c:pt>
                      <c:pt idx="6">
                        <c:v>1123</c:v>
                      </c:pt>
                      <c:pt idx="7">
                        <c:v>1229</c:v>
                      </c:pt>
                      <c:pt idx="8">
                        <c:v>1234</c:v>
                      </c:pt>
                      <c:pt idx="9">
                        <c:v>1157</c:v>
                      </c:pt>
                      <c:pt idx="10">
                        <c:v>1267</c:v>
                      </c:pt>
                      <c:pt idx="11">
                        <c:v>1247</c:v>
                      </c:pt>
                      <c:pt idx="12">
                        <c:v>1226</c:v>
                      </c:pt>
                      <c:pt idx="13">
                        <c:v>1170</c:v>
                      </c:pt>
                      <c:pt idx="14">
                        <c:v>1238</c:v>
                      </c:pt>
                      <c:pt idx="15">
                        <c:v>1250</c:v>
                      </c:pt>
                      <c:pt idx="16">
                        <c:v>1330</c:v>
                      </c:pt>
                      <c:pt idx="17">
                        <c:v>1402</c:v>
                      </c:pt>
                      <c:pt idx="18">
                        <c:v>1404</c:v>
                      </c:pt>
                      <c:pt idx="19">
                        <c:v>1339</c:v>
                      </c:pt>
                      <c:pt idx="20">
                        <c:v>1401</c:v>
                      </c:pt>
                      <c:pt idx="21">
                        <c:v>1388</c:v>
                      </c:pt>
                      <c:pt idx="22">
                        <c:v>1382</c:v>
                      </c:pt>
                      <c:pt idx="23">
                        <c:v>1452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185038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 </a:t>
                </a:r>
              </a:p>
            </c:rich>
          </c:tx>
          <c:layout>
            <c:manualLayout>
              <c:xMode val="edge"/>
              <c:yMode val="edge"/>
              <c:x val="0.43437264159448175"/>
              <c:y val="0.91310466365439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5038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50384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4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Cases</a:t>
                </a:r>
              </a:p>
            </c:rich>
          </c:tx>
          <c:layout>
            <c:manualLayout>
              <c:xMode val="edge"/>
              <c:yMode val="edge"/>
              <c:x val="2.9057619106512209E-2"/>
              <c:y val="0.35523149284418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85038588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FFFFFF">
                <a:gamma/>
                <a:shade val="36078"/>
                <a:invGamma/>
              </a:srgbClr>
            </a:gs>
          </a:gsLst>
          <a:lin ang="5400000" scaled="1"/>
        </a:gradFill>
        <a:ln w="3175">
          <a:solidFill>
            <a:srgbClr val="42424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800252847975153"/>
          <c:y val="0.14598545902252766"/>
          <c:w val="0.13925118522488353"/>
          <c:h val="9.8376535049907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25" l="0.25" r="0.25" t="0.25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559859</xdr:colOff>
      <xdr:row>38</xdr:row>
      <xdr:rowOff>60325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2.75"/>
  <cols>
    <col min="1" max="1" width="9" customWidth="1"/>
    <col min="3" max="3" width="8.140625" customWidth="1"/>
    <col min="4" max="4" width="6.7109375" customWidth="1"/>
    <col min="5" max="5" width="5.5703125" customWidth="1"/>
    <col min="6" max="6" width="7.140625" customWidth="1"/>
    <col min="7" max="7" width="8.5703125" customWidth="1"/>
    <col min="8" max="8" width="6.7109375" customWidth="1"/>
  </cols>
  <sheetData>
    <row r="1" spans="1:8" ht="18" customHeight="1">
      <c r="A1" s="81" t="s">
        <v>24</v>
      </c>
      <c r="B1" s="82"/>
      <c r="C1" s="82"/>
      <c r="D1" s="82"/>
      <c r="E1" s="82"/>
      <c r="F1" s="82"/>
      <c r="G1" s="82"/>
      <c r="H1" s="82"/>
    </row>
    <row r="2" spans="1:8" ht="23.25" thickBot="1">
      <c r="A2" s="51" t="s">
        <v>23</v>
      </c>
      <c r="B2" s="2" t="s">
        <v>1</v>
      </c>
      <c r="C2" s="3" t="s">
        <v>3</v>
      </c>
      <c r="D2" s="4" t="s">
        <v>4</v>
      </c>
      <c r="E2" s="4" t="s">
        <v>5</v>
      </c>
      <c r="F2" s="5" t="s">
        <v>6</v>
      </c>
      <c r="G2" s="1" t="s">
        <v>0</v>
      </c>
      <c r="H2" s="2" t="s">
        <v>10</v>
      </c>
    </row>
    <row r="3" spans="1:8">
      <c r="A3" s="26">
        <v>1990</v>
      </c>
      <c r="B3" s="12">
        <v>12211</v>
      </c>
      <c r="C3" s="13">
        <v>1384</v>
      </c>
      <c r="D3" s="14">
        <v>109</v>
      </c>
      <c r="E3" s="14">
        <v>39</v>
      </c>
      <c r="F3" s="15">
        <v>1532</v>
      </c>
      <c r="G3" s="12">
        <v>4367</v>
      </c>
      <c r="H3" s="28">
        <v>0.36</v>
      </c>
    </row>
    <row r="4" spans="1:8">
      <c r="A4" s="52">
        <v>1991</v>
      </c>
      <c r="B4" s="12">
        <v>11913</v>
      </c>
      <c r="C4" s="13">
        <v>1269</v>
      </c>
      <c r="D4" s="14">
        <v>120</v>
      </c>
      <c r="E4" s="14">
        <v>17</v>
      </c>
      <c r="F4" s="15">
        <v>1406</v>
      </c>
      <c r="G4" s="12">
        <v>4999</v>
      </c>
      <c r="H4" s="28">
        <v>0.42</v>
      </c>
    </row>
    <row r="5" spans="1:8">
      <c r="A5" s="26">
        <v>1992</v>
      </c>
      <c r="B5" s="12">
        <v>12326</v>
      </c>
      <c r="C5" s="13">
        <v>1270</v>
      </c>
      <c r="D5" s="14">
        <v>127</v>
      </c>
      <c r="E5" s="14">
        <v>40</v>
      </c>
      <c r="F5" s="15">
        <v>1437</v>
      </c>
      <c r="G5" s="12">
        <v>5574</v>
      </c>
      <c r="H5" s="28">
        <v>0.45</v>
      </c>
    </row>
    <row r="6" spans="1:8">
      <c r="A6" s="52">
        <v>1993</v>
      </c>
      <c r="B6" s="12">
        <v>13026</v>
      </c>
      <c r="C6" s="13">
        <v>1291</v>
      </c>
      <c r="D6" s="14">
        <v>123</v>
      </c>
      <c r="E6" s="14">
        <v>40</v>
      </c>
      <c r="F6" s="19">
        <f t="shared" ref="F6:F32" si="0">SUM(C6:E6)</f>
        <v>1454</v>
      </c>
      <c r="G6" s="12">
        <v>6352</v>
      </c>
      <c r="H6" s="28">
        <v>0.49</v>
      </c>
    </row>
    <row r="7" spans="1:8">
      <c r="A7" s="26">
        <v>1994</v>
      </c>
      <c r="B7" s="12">
        <v>13246</v>
      </c>
      <c r="C7" s="13">
        <v>1307</v>
      </c>
      <c r="D7" s="14">
        <v>189</v>
      </c>
      <c r="E7" s="14">
        <v>40</v>
      </c>
      <c r="F7" s="19">
        <f t="shared" si="0"/>
        <v>1536</v>
      </c>
      <c r="G7" s="12">
        <v>6622</v>
      </c>
      <c r="H7" s="28">
        <v>0.5</v>
      </c>
    </row>
    <row r="8" spans="1:8">
      <c r="A8" s="52">
        <v>1995</v>
      </c>
      <c r="B8" s="12">
        <v>13342</v>
      </c>
      <c r="C8" s="13">
        <v>1277</v>
      </c>
      <c r="D8" s="14">
        <v>193</v>
      </c>
      <c r="E8" s="14">
        <v>37</v>
      </c>
      <c r="F8" s="19">
        <f t="shared" si="0"/>
        <v>1507</v>
      </c>
      <c r="G8" s="12">
        <v>6910</v>
      </c>
      <c r="H8" s="28">
        <v>0.52</v>
      </c>
    </row>
    <row r="9" spans="1:8">
      <c r="A9" s="26">
        <v>1996</v>
      </c>
      <c r="B9" s="12">
        <v>13455</v>
      </c>
      <c r="C9" s="13">
        <v>1113</v>
      </c>
      <c r="D9" s="14">
        <v>186</v>
      </c>
      <c r="E9" s="14">
        <v>23</v>
      </c>
      <c r="F9" s="19">
        <f t="shared" si="0"/>
        <v>1322</v>
      </c>
      <c r="G9" s="12">
        <v>7078</v>
      </c>
      <c r="H9" s="28">
        <v>0.53</v>
      </c>
    </row>
    <row r="10" spans="1:8">
      <c r="A10" s="52">
        <v>1997</v>
      </c>
      <c r="B10" s="12">
        <v>13985</v>
      </c>
      <c r="C10" s="13">
        <v>1176</v>
      </c>
      <c r="D10" s="14">
        <v>192</v>
      </c>
      <c r="E10" s="14">
        <v>27</v>
      </c>
      <c r="F10" s="19">
        <f t="shared" si="0"/>
        <v>1395</v>
      </c>
      <c r="G10" s="12">
        <v>7740</v>
      </c>
      <c r="H10" s="28">
        <v>0.55000000000000004</v>
      </c>
    </row>
    <row r="11" spans="1:8">
      <c r="A11" s="26">
        <v>1998</v>
      </c>
      <c r="B11" s="12">
        <v>13928</v>
      </c>
      <c r="C11" s="13">
        <v>1229</v>
      </c>
      <c r="D11" s="14">
        <v>215</v>
      </c>
      <c r="E11" s="14">
        <v>27</v>
      </c>
      <c r="F11" s="19">
        <f t="shared" si="0"/>
        <v>1471</v>
      </c>
      <c r="G11" s="12">
        <v>7674</v>
      </c>
      <c r="H11" s="28">
        <v>0.55000000000000004</v>
      </c>
    </row>
    <row r="12" spans="1:8">
      <c r="A12" s="26">
        <v>1999</v>
      </c>
      <c r="B12" s="12">
        <v>14529</v>
      </c>
      <c r="C12" s="13">
        <v>1220</v>
      </c>
      <c r="D12" s="14">
        <v>213</v>
      </c>
      <c r="E12" s="14">
        <v>51</v>
      </c>
      <c r="F12" s="19">
        <f t="shared" si="0"/>
        <v>1484</v>
      </c>
      <c r="G12" s="12">
        <v>8357</v>
      </c>
      <c r="H12" s="28">
        <v>0.56999999999999995</v>
      </c>
    </row>
    <row r="13" spans="1:8">
      <c r="A13" s="26">
        <v>2000</v>
      </c>
      <c r="B13" s="12">
        <v>14709</v>
      </c>
      <c r="C13" s="20">
        <v>1186</v>
      </c>
      <c r="D13" s="21">
        <v>290</v>
      </c>
      <c r="E13" s="21">
        <v>46</v>
      </c>
      <c r="F13" s="19">
        <f t="shared" si="0"/>
        <v>1522</v>
      </c>
      <c r="G13" s="12">
        <v>8752</v>
      </c>
      <c r="H13" s="28">
        <v>0.6</v>
      </c>
    </row>
    <row r="14" spans="1:8">
      <c r="A14" s="26">
        <v>2001</v>
      </c>
      <c r="B14" s="20">
        <v>15756</v>
      </c>
      <c r="C14" s="20">
        <v>1271</v>
      </c>
      <c r="D14" s="21">
        <v>326</v>
      </c>
      <c r="E14" s="21">
        <v>94</v>
      </c>
      <c r="F14" s="19">
        <f t="shared" si="0"/>
        <v>1691</v>
      </c>
      <c r="G14" s="12">
        <v>9709</v>
      </c>
      <c r="H14" s="28">
        <v>0.62</v>
      </c>
    </row>
    <row r="15" spans="1:8">
      <c r="A15" s="26">
        <v>2002</v>
      </c>
      <c r="B15" s="20">
        <v>15110</v>
      </c>
      <c r="C15" s="20">
        <v>1219</v>
      </c>
      <c r="D15" s="21">
        <v>318</v>
      </c>
      <c r="E15" s="21">
        <v>87</v>
      </c>
      <c r="F15" s="19">
        <f t="shared" si="0"/>
        <v>1624</v>
      </c>
      <c r="G15" s="12">
        <v>9431</v>
      </c>
      <c r="H15" s="28">
        <v>0.63</v>
      </c>
    </row>
    <row r="16" spans="1:8">
      <c r="A16" s="26">
        <v>2003</v>
      </c>
      <c r="B16" s="20">
        <v>15734</v>
      </c>
      <c r="C16" s="20">
        <v>1190</v>
      </c>
      <c r="D16" s="21">
        <v>311</v>
      </c>
      <c r="E16" s="21">
        <v>71</v>
      </c>
      <c r="F16" s="19">
        <f t="shared" si="0"/>
        <v>1572</v>
      </c>
      <c r="G16" s="12">
        <v>10014</v>
      </c>
      <c r="H16" s="28">
        <v>0.64</v>
      </c>
    </row>
    <row r="17" spans="1:8">
      <c r="A17" s="26">
        <v>2004</v>
      </c>
      <c r="B17" s="20">
        <v>15926</v>
      </c>
      <c r="C17" s="20">
        <v>1226</v>
      </c>
      <c r="D17" s="21">
        <v>318</v>
      </c>
      <c r="E17" s="21">
        <v>40</v>
      </c>
      <c r="F17" s="19">
        <f t="shared" si="0"/>
        <v>1584</v>
      </c>
      <c r="G17" s="19">
        <v>10291</v>
      </c>
      <c r="H17" s="28">
        <v>0.65</v>
      </c>
    </row>
    <row r="18" spans="1:8">
      <c r="A18" s="26">
        <v>2005</v>
      </c>
      <c r="B18" s="20">
        <v>16312</v>
      </c>
      <c r="C18" s="20">
        <v>1272</v>
      </c>
      <c r="D18" s="21">
        <v>262</v>
      </c>
      <c r="E18" s="21">
        <v>21</v>
      </c>
      <c r="F18" s="19">
        <f t="shared" si="0"/>
        <v>1555</v>
      </c>
      <c r="G18" s="19">
        <v>10675</v>
      </c>
      <c r="H18" s="28">
        <v>0.65</v>
      </c>
    </row>
    <row r="19" spans="1:8">
      <c r="A19" s="26">
        <v>2006</v>
      </c>
      <c r="B19" s="20">
        <v>16051</v>
      </c>
      <c r="C19" s="20">
        <v>1263</v>
      </c>
      <c r="D19" s="21">
        <v>268</v>
      </c>
      <c r="E19" s="21">
        <v>24</v>
      </c>
      <c r="F19" s="19">
        <f t="shared" si="0"/>
        <v>1555</v>
      </c>
      <c r="G19" s="19">
        <v>10784</v>
      </c>
      <c r="H19" s="28">
        <v>0.67</v>
      </c>
    </row>
    <row r="20" spans="1:8">
      <c r="A20" s="26">
        <v>2007</v>
      </c>
      <c r="B20" s="20">
        <v>16194</v>
      </c>
      <c r="C20" s="20">
        <v>1367</v>
      </c>
      <c r="D20" s="21">
        <v>332</v>
      </c>
      <c r="E20" s="21">
        <v>41</v>
      </c>
      <c r="F20" s="19">
        <f t="shared" si="0"/>
        <v>1740</v>
      </c>
      <c r="G20" s="19">
        <v>11028</v>
      </c>
      <c r="H20" s="28">
        <v>0.68</v>
      </c>
    </row>
    <row r="21" spans="1:8">
      <c r="A21" s="26">
        <v>2008</v>
      </c>
      <c r="B21" s="22">
        <v>16610</v>
      </c>
      <c r="C21" s="22">
        <v>1426</v>
      </c>
      <c r="D21" s="23">
        <v>363</v>
      </c>
      <c r="E21" s="23">
        <v>180</v>
      </c>
      <c r="F21" s="19">
        <f t="shared" si="0"/>
        <v>1969</v>
      </c>
      <c r="G21" s="24">
        <v>11365</v>
      </c>
      <c r="H21" s="29">
        <v>0.68</v>
      </c>
    </row>
    <row r="22" spans="1:8">
      <c r="A22" s="26">
        <v>2009</v>
      </c>
      <c r="B22" s="22">
        <v>16949</v>
      </c>
      <c r="C22" s="22">
        <v>1360</v>
      </c>
      <c r="D22" s="23">
        <v>397</v>
      </c>
      <c r="E22" s="23">
        <v>94</v>
      </c>
      <c r="F22" s="19">
        <f t="shared" si="0"/>
        <v>1851</v>
      </c>
      <c r="G22" s="24">
        <v>12350</v>
      </c>
      <c r="H22" s="29">
        <v>0.73</v>
      </c>
    </row>
    <row r="23" spans="1:8">
      <c r="A23" s="26">
        <v>2010</v>
      </c>
      <c r="B23" s="22">
        <v>17210</v>
      </c>
      <c r="C23" s="22">
        <v>1401</v>
      </c>
      <c r="D23" s="23">
        <v>400</v>
      </c>
      <c r="E23" s="23">
        <v>80</v>
      </c>
      <c r="F23" s="19">
        <f t="shared" si="0"/>
        <v>1881</v>
      </c>
      <c r="G23" s="24">
        <v>12541</v>
      </c>
      <c r="H23" s="29">
        <v>0.73</v>
      </c>
    </row>
    <row r="24" spans="1:8">
      <c r="A24" s="26">
        <v>2011</v>
      </c>
      <c r="B24" s="22">
        <v>17828</v>
      </c>
      <c r="C24" s="22">
        <v>1358</v>
      </c>
      <c r="D24" s="23">
        <v>415</v>
      </c>
      <c r="E24" s="23">
        <v>8</v>
      </c>
      <c r="F24" s="19">
        <f t="shared" si="0"/>
        <v>1781</v>
      </c>
      <c r="G24" s="24">
        <v>13421</v>
      </c>
      <c r="H24" s="29">
        <v>0.75</v>
      </c>
    </row>
    <row r="25" spans="1:8">
      <c r="A25" s="26">
        <v>2012</v>
      </c>
      <c r="B25" s="22">
        <v>18123</v>
      </c>
      <c r="C25" s="22">
        <v>1333</v>
      </c>
      <c r="D25" s="23">
        <v>511</v>
      </c>
      <c r="E25" s="23">
        <v>21</v>
      </c>
      <c r="F25" s="19">
        <f t="shared" si="0"/>
        <v>1865</v>
      </c>
      <c r="G25" s="24">
        <v>13941</v>
      </c>
      <c r="H25" s="29">
        <v>0.77</v>
      </c>
    </row>
    <row r="26" spans="1:8">
      <c r="A26" s="26">
        <v>2013</v>
      </c>
      <c r="B26" s="22">
        <v>18820</v>
      </c>
      <c r="C26" s="22">
        <v>1420</v>
      </c>
      <c r="D26" s="23">
        <v>540</v>
      </c>
      <c r="E26" s="23">
        <v>12</v>
      </c>
      <c r="F26" s="19">
        <f t="shared" si="0"/>
        <v>1972</v>
      </c>
      <c r="G26" s="24">
        <v>14562</v>
      </c>
      <c r="H26" s="29">
        <v>0.77</v>
      </c>
    </row>
    <row r="27" spans="1:8">
      <c r="A27" s="26">
        <v>2014</v>
      </c>
      <c r="B27" s="22">
        <v>19317</v>
      </c>
      <c r="C27" s="22">
        <v>1564</v>
      </c>
      <c r="D27" s="23">
        <v>497</v>
      </c>
      <c r="E27" s="23">
        <v>10</v>
      </c>
      <c r="F27" s="19">
        <f t="shared" si="0"/>
        <v>2071</v>
      </c>
      <c r="G27" s="24">
        <v>15389</v>
      </c>
      <c r="H27" s="29">
        <v>0.8</v>
      </c>
    </row>
    <row r="28" spans="1:8">
      <c r="A28" s="26">
        <v>2015</v>
      </c>
      <c r="B28" s="12">
        <v>20244</v>
      </c>
      <c r="C28" s="22">
        <v>1992</v>
      </c>
      <c r="D28" s="23">
        <v>404</v>
      </c>
      <c r="E28" s="23">
        <v>3</v>
      </c>
      <c r="F28" s="19">
        <f t="shared" si="0"/>
        <v>2399</v>
      </c>
      <c r="G28" s="12">
        <v>16318</v>
      </c>
      <c r="H28" s="28">
        <f>(G28/B28)</f>
        <v>0.80606599486267538</v>
      </c>
    </row>
    <row r="29" spans="1:8">
      <c r="A29" s="26">
        <v>2016</v>
      </c>
      <c r="B29" s="12">
        <v>20579</v>
      </c>
      <c r="C29" s="20">
        <v>2348</v>
      </c>
      <c r="D29" s="21">
        <v>368</v>
      </c>
      <c r="E29" s="21">
        <v>15</v>
      </c>
      <c r="F29" s="19">
        <f t="shared" si="0"/>
        <v>2731</v>
      </c>
      <c r="G29" s="12">
        <v>16644</v>
      </c>
      <c r="H29" s="28">
        <f t="shared" ref="H29:H30" si="1">(G29/B29)</f>
        <v>0.80878565527965407</v>
      </c>
    </row>
    <row r="30" spans="1:8">
      <c r="A30" s="53">
        <v>2017</v>
      </c>
      <c r="B30" s="12">
        <v>21750</v>
      </c>
      <c r="C30" s="20">
        <v>2405</v>
      </c>
      <c r="D30" s="21">
        <v>332</v>
      </c>
      <c r="E30" s="21">
        <v>5</v>
      </c>
      <c r="F30" s="19">
        <f t="shared" si="0"/>
        <v>2742</v>
      </c>
      <c r="G30" s="12">
        <v>17914</v>
      </c>
      <c r="H30" s="28">
        <f t="shared" si="1"/>
        <v>0.82363218390804593</v>
      </c>
    </row>
    <row r="31" spans="1:8">
      <c r="A31" s="53">
        <v>2018</v>
      </c>
      <c r="B31" s="12">
        <v>22147</v>
      </c>
      <c r="C31" s="20">
        <v>2382</v>
      </c>
      <c r="D31" s="21">
        <v>379</v>
      </c>
      <c r="E31" s="21">
        <v>1</v>
      </c>
      <c r="F31" s="19">
        <f t="shared" si="0"/>
        <v>2762</v>
      </c>
      <c r="G31" s="12">
        <v>18268</v>
      </c>
      <c r="H31" s="28">
        <f>(G31/B31)</f>
        <v>0.82485212444123357</v>
      </c>
    </row>
    <row r="32" spans="1:8">
      <c r="A32" s="53">
        <v>2019</v>
      </c>
      <c r="B32" s="12">
        <v>22745</v>
      </c>
      <c r="C32" s="20">
        <v>2526</v>
      </c>
      <c r="D32" s="21">
        <v>387</v>
      </c>
      <c r="E32" s="21">
        <v>2</v>
      </c>
      <c r="F32" s="19">
        <f t="shared" si="0"/>
        <v>2915</v>
      </c>
      <c r="G32" s="12">
        <v>19054</v>
      </c>
      <c r="H32" s="28">
        <f t="shared" ref="H32" si="2">(G32/B32)</f>
        <v>0.83772257639041547</v>
      </c>
    </row>
    <row r="33" spans="8:8">
      <c r="H33" s="31"/>
    </row>
    <row r="34" spans="8:8">
      <c r="H34" s="31"/>
    </row>
  </sheetData>
  <mergeCells count="1">
    <mergeCell ref="A1:H1"/>
  </mergeCells>
  <phoneticPr fontId="6" type="noConversion"/>
  <pageMargins left="0.75" right="0.75" top="1" bottom="1" header="0.5" footer="0.5"/>
  <pageSetup orientation="portrait" horizontalDpi="1200" verticalDpi="1200" r:id="rId1"/>
  <headerFooter alignWithMargins="0"/>
  <ignoredErrors>
    <ignoredError sqref="F6:F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2.75"/>
  <cols>
    <col min="1" max="1" width="7.28515625" customWidth="1"/>
    <col min="2" max="2" width="9.42578125" customWidth="1"/>
    <col min="3" max="3" width="5.7109375" customWidth="1"/>
    <col min="4" max="4" width="6.42578125" customWidth="1"/>
    <col min="5" max="6" width="5.42578125" customWidth="1"/>
    <col min="7" max="7" width="6.42578125" customWidth="1"/>
    <col min="8" max="8" width="5.28515625" customWidth="1"/>
    <col min="9" max="9" width="5.42578125" customWidth="1"/>
    <col min="10" max="10" width="6" customWidth="1"/>
    <col min="11" max="11" width="5.5703125" customWidth="1"/>
    <col min="12" max="12" width="6.85546875" customWidth="1"/>
    <col min="13" max="13" width="8.42578125" customWidth="1"/>
    <col min="14" max="14" width="8" customWidth="1"/>
    <col min="15" max="15" width="3.85546875" customWidth="1"/>
    <col min="16" max="17" width="3.5703125" customWidth="1"/>
    <col min="18" max="18" width="4" customWidth="1"/>
    <col min="19" max="19" width="6.5703125" customWidth="1"/>
  </cols>
  <sheetData>
    <row r="1" spans="1:19" ht="20.25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1:19">
      <c r="A2" s="32"/>
      <c r="B2" s="32"/>
      <c r="C2" s="32"/>
      <c r="D2" s="32"/>
      <c r="E2" s="33"/>
      <c r="F2" s="11"/>
      <c r="G2" s="32"/>
      <c r="H2" s="32"/>
      <c r="I2" s="33"/>
      <c r="J2" s="33"/>
      <c r="K2" s="33"/>
      <c r="L2" s="33"/>
      <c r="M2" s="33"/>
      <c r="N2" s="33"/>
      <c r="O2" s="7" t="s">
        <v>2</v>
      </c>
      <c r="P2" s="8"/>
      <c r="Q2" s="9"/>
      <c r="R2" s="34"/>
      <c r="S2" s="33"/>
    </row>
    <row r="3" spans="1:19" s="42" customFormat="1" ht="34.5" thickBot="1">
      <c r="A3" s="26" t="s">
        <v>23</v>
      </c>
      <c r="B3" s="2" t="s">
        <v>1</v>
      </c>
      <c r="C3" s="2" t="s">
        <v>17</v>
      </c>
      <c r="D3" s="2" t="s">
        <v>4</v>
      </c>
      <c r="E3" s="44" t="s">
        <v>5</v>
      </c>
      <c r="F3" s="5" t="s">
        <v>6</v>
      </c>
      <c r="G3" s="2" t="s">
        <v>0</v>
      </c>
      <c r="H3" s="2" t="s">
        <v>10</v>
      </c>
      <c r="I3" s="2" t="s">
        <v>18</v>
      </c>
      <c r="J3" s="1" t="s">
        <v>16</v>
      </c>
      <c r="K3" s="2" t="s">
        <v>19</v>
      </c>
      <c r="L3" s="2" t="s">
        <v>20</v>
      </c>
      <c r="M3" s="2" t="s">
        <v>14</v>
      </c>
      <c r="N3" s="2" t="s">
        <v>15</v>
      </c>
      <c r="O3" s="10" t="s">
        <v>7</v>
      </c>
      <c r="P3" s="43" t="s">
        <v>21</v>
      </c>
      <c r="Q3" s="43" t="s">
        <v>22</v>
      </c>
      <c r="R3" s="1" t="s">
        <v>8</v>
      </c>
      <c r="S3" s="2" t="s">
        <v>9</v>
      </c>
    </row>
    <row r="4" spans="1:19">
      <c r="A4" s="76">
        <v>1990</v>
      </c>
      <c r="B4" s="12">
        <v>11882</v>
      </c>
      <c r="C4" s="18">
        <v>1264</v>
      </c>
      <c r="D4" s="18">
        <v>129</v>
      </c>
      <c r="E4" s="18">
        <v>33</v>
      </c>
      <c r="F4" s="18">
        <f t="shared" ref="F4:F18" si="0">C4+D4+E4</f>
        <v>1426</v>
      </c>
      <c r="G4" s="12">
        <v>4628</v>
      </c>
      <c r="H4" s="28">
        <f t="shared" ref="H4:H19" si="1">G4/B4</f>
        <v>0.38949671772428884</v>
      </c>
      <c r="I4" s="16">
        <v>186</v>
      </c>
      <c r="J4" s="17">
        <v>340</v>
      </c>
      <c r="K4" s="17">
        <v>792</v>
      </c>
      <c r="L4" s="17">
        <v>109</v>
      </c>
      <c r="M4" s="17"/>
      <c r="N4" s="17"/>
      <c r="O4" s="35">
        <v>260</v>
      </c>
      <c r="P4" s="35">
        <v>42</v>
      </c>
      <c r="Q4" s="36">
        <v>21</v>
      </c>
      <c r="R4" s="18">
        <v>49</v>
      </c>
      <c r="S4" s="15">
        <v>7</v>
      </c>
    </row>
    <row r="5" spans="1:19">
      <c r="A5" s="26">
        <v>1991</v>
      </c>
      <c r="B5" s="12">
        <v>12003</v>
      </c>
      <c r="C5" s="12">
        <v>1325</v>
      </c>
      <c r="D5" s="12">
        <v>130</v>
      </c>
      <c r="E5" s="12">
        <v>30</v>
      </c>
      <c r="F5" s="12">
        <f t="shared" si="0"/>
        <v>1485</v>
      </c>
      <c r="G5" s="12">
        <v>5291</v>
      </c>
      <c r="H5" s="28">
        <f t="shared" si="1"/>
        <v>0.44080646505040405</v>
      </c>
      <c r="I5" s="19">
        <v>205</v>
      </c>
      <c r="J5" s="12">
        <v>367</v>
      </c>
      <c r="K5" s="12">
        <v>719</v>
      </c>
      <c r="L5" s="12">
        <v>99</v>
      </c>
      <c r="M5" s="12"/>
      <c r="N5" s="12"/>
      <c r="O5" s="37">
        <v>288</v>
      </c>
      <c r="P5" s="37">
        <v>45</v>
      </c>
      <c r="Q5" s="36">
        <v>20</v>
      </c>
      <c r="R5" s="18">
        <v>36</v>
      </c>
      <c r="S5" s="15">
        <v>10</v>
      </c>
    </row>
    <row r="6" spans="1:19">
      <c r="A6" s="26">
        <v>1992</v>
      </c>
      <c r="B6" s="12">
        <v>12579</v>
      </c>
      <c r="C6" s="12">
        <v>1215</v>
      </c>
      <c r="D6" s="12">
        <v>124</v>
      </c>
      <c r="E6" s="12">
        <v>37</v>
      </c>
      <c r="F6" s="12">
        <f t="shared" si="0"/>
        <v>1376</v>
      </c>
      <c r="G6" s="12">
        <v>5953</v>
      </c>
      <c r="H6" s="28">
        <f t="shared" si="1"/>
        <v>0.47324906590348992</v>
      </c>
      <c r="I6" s="19">
        <v>188</v>
      </c>
      <c r="J6" s="12">
        <v>324</v>
      </c>
      <c r="K6" s="12">
        <v>718</v>
      </c>
      <c r="L6" s="12">
        <v>65</v>
      </c>
      <c r="M6" s="18"/>
      <c r="N6" s="18"/>
      <c r="O6" s="37">
        <v>274</v>
      </c>
      <c r="P6" s="37">
        <v>38</v>
      </c>
      <c r="Q6" s="36">
        <v>12</v>
      </c>
      <c r="R6" s="18">
        <v>37</v>
      </c>
      <c r="S6" s="15">
        <v>5</v>
      </c>
    </row>
    <row r="7" spans="1:19">
      <c r="A7" s="26">
        <v>1993</v>
      </c>
      <c r="B7" s="12">
        <v>13209</v>
      </c>
      <c r="C7" s="12">
        <v>1367</v>
      </c>
      <c r="D7" s="12">
        <v>135</v>
      </c>
      <c r="E7" s="12">
        <v>44</v>
      </c>
      <c r="F7" s="12">
        <f t="shared" si="0"/>
        <v>1546</v>
      </c>
      <c r="G7" s="12">
        <v>6469</v>
      </c>
      <c r="H7" s="28">
        <f t="shared" si="1"/>
        <v>0.48974184268301918</v>
      </c>
      <c r="I7" s="19">
        <v>218</v>
      </c>
      <c r="J7" s="12">
        <v>325</v>
      </c>
      <c r="K7" s="12">
        <v>814</v>
      </c>
      <c r="L7" s="12">
        <v>82</v>
      </c>
      <c r="M7" s="18"/>
      <c r="N7" s="18"/>
      <c r="O7" s="37">
        <v>313</v>
      </c>
      <c r="P7" s="37">
        <v>44</v>
      </c>
      <c r="Q7" s="36">
        <v>19</v>
      </c>
      <c r="R7" s="18">
        <v>26</v>
      </c>
      <c r="S7" s="15">
        <v>14</v>
      </c>
    </row>
    <row r="8" spans="1:19">
      <c r="A8" s="26">
        <v>1994</v>
      </c>
      <c r="B8" s="12">
        <v>13338</v>
      </c>
      <c r="C8" s="12">
        <v>1241</v>
      </c>
      <c r="D8" s="12">
        <v>204</v>
      </c>
      <c r="E8" s="12">
        <v>39</v>
      </c>
      <c r="F8" s="12">
        <f t="shared" si="0"/>
        <v>1484</v>
      </c>
      <c r="G8" s="12">
        <v>6826</v>
      </c>
      <c r="H8" s="28">
        <f t="shared" si="1"/>
        <v>0.51177088019193284</v>
      </c>
      <c r="I8" s="19">
        <v>219</v>
      </c>
      <c r="J8" s="12">
        <v>326</v>
      </c>
      <c r="K8" s="12">
        <v>844</v>
      </c>
      <c r="L8" s="12">
        <v>45</v>
      </c>
      <c r="M8" s="18"/>
      <c r="N8" s="18"/>
      <c r="O8" s="37">
        <v>302</v>
      </c>
      <c r="P8" s="37">
        <v>52</v>
      </c>
      <c r="Q8" s="36">
        <v>21</v>
      </c>
      <c r="R8" s="18">
        <v>43</v>
      </c>
      <c r="S8" s="15">
        <v>12</v>
      </c>
    </row>
    <row r="9" spans="1:19">
      <c r="A9" s="26">
        <v>1995</v>
      </c>
      <c r="B9" s="12">
        <v>13549</v>
      </c>
      <c r="C9" s="12">
        <v>1211</v>
      </c>
      <c r="D9" s="12">
        <v>206</v>
      </c>
      <c r="E9" s="12">
        <v>25</v>
      </c>
      <c r="F9" s="12">
        <f t="shared" si="0"/>
        <v>1442</v>
      </c>
      <c r="G9" s="12">
        <v>7092</v>
      </c>
      <c r="H9" s="28">
        <f t="shared" si="1"/>
        <v>0.52343346372426014</v>
      </c>
      <c r="I9" s="19">
        <v>161</v>
      </c>
      <c r="J9" s="12">
        <v>333</v>
      </c>
      <c r="K9" s="12">
        <v>862</v>
      </c>
      <c r="L9" s="12">
        <v>60</v>
      </c>
      <c r="M9" s="18"/>
      <c r="N9" s="18"/>
      <c r="O9" s="37">
        <v>258</v>
      </c>
      <c r="P9" s="37">
        <v>29</v>
      </c>
      <c r="Q9" s="36">
        <v>8</v>
      </c>
      <c r="R9" s="18">
        <v>24</v>
      </c>
      <c r="S9" s="15">
        <v>9</v>
      </c>
    </row>
    <row r="10" spans="1:19">
      <c r="A10" s="26">
        <v>1996</v>
      </c>
      <c r="B10" s="12">
        <v>13614</v>
      </c>
      <c r="C10" s="12">
        <v>1123</v>
      </c>
      <c r="D10" s="12">
        <v>174</v>
      </c>
      <c r="E10" s="12">
        <v>27</v>
      </c>
      <c r="F10" s="12">
        <f t="shared" si="0"/>
        <v>1324</v>
      </c>
      <c r="G10" s="12">
        <v>7333</v>
      </c>
      <c r="H10" s="28">
        <f t="shared" si="1"/>
        <v>0.53863669751726162</v>
      </c>
      <c r="I10" s="19">
        <v>171</v>
      </c>
      <c r="J10" s="12">
        <v>304</v>
      </c>
      <c r="K10" s="12">
        <v>803</v>
      </c>
      <c r="L10" s="12">
        <v>62</v>
      </c>
      <c r="M10" s="18"/>
      <c r="N10" s="18"/>
      <c r="O10" s="37">
        <v>248</v>
      </c>
      <c r="P10" s="37">
        <v>36</v>
      </c>
      <c r="Q10" s="36">
        <v>12</v>
      </c>
      <c r="R10" s="18">
        <v>21</v>
      </c>
      <c r="S10" s="15">
        <v>23</v>
      </c>
    </row>
    <row r="11" spans="1:19">
      <c r="A11" s="26">
        <v>1997</v>
      </c>
      <c r="B11" s="12">
        <v>14022</v>
      </c>
      <c r="C11" s="12">
        <v>1229</v>
      </c>
      <c r="D11" s="12">
        <v>200</v>
      </c>
      <c r="E11" s="12">
        <v>23</v>
      </c>
      <c r="F11" s="12">
        <f t="shared" si="0"/>
        <v>1452</v>
      </c>
      <c r="G11" s="12">
        <v>7845</v>
      </c>
      <c r="H11" s="28">
        <f t="shared" si="1"/>
        <v>0.55947796320068466</v>
      </c>
      <c r="I11" s="19">
        <v>138</v>
      </c>
      <c r="J11" s="12">
        <v>293</v>
      </c>
      <c r="K11" s="12">
        <v>817</v>
      </c>
      <c r="L11" s="12">
        <v>60</v>
      </c>
      <c r="M11" s="18"/>
      <c r="N11" s="18"/>
      <c r="O11" s="37">
        <v>193</v>
      </c>
      <c r="P11" s="37">
        <v>22</v>
      </c>
      <c r="Q11" s="36">
        <v>10</v>
      </c>
      <c r="R11" s="18">
        <v>21</v>
      </c>
      <c r="S11" s="15">
        <v>15</v>
      </c>
    </row>
    <row r="12" spans="1:19">
      <c r="A12" s="26">
        <v>1998</v>
      </c>
      <c r="B12" s="12">
        <v>14279</v>
      </c>
      <c r="C12" s="12">
        <v>1234</v>
      </c>
      <c r="D12" s="12">
        <v>220</v>
      </c>
      <c r="E12" s="12">
        <v>41</v>
      </c>
      <c r="F12" s="12">
        <f t="shared" si="0"/>
        <v>1495</v>
      </c>
      <c r="G12" s="12">
        <v>8124</v>
      </c>
      <c r="H12" s="28">
        <f t="shared" si="1"/>
        <v>0.56894740528048182</v>
      </c>
      <c r="I12" s="19">
        <v>155</v>
      </c>
      <c r="J12" s="12">
        <v>281</v>
      </c>
      <c r="K12" s="12">
        <v>900</v>
      </c>
      <c r="L12" s="12">
        <v>67</v>
      </c>
      <c r="M12" s="18"/>
      <c r="N12" s="18"/>
      <c r="O12" s="37">
        <v>188</v>
      </c>
      <c r="P12" s="37">
        <v>22</v>
      </c>
      <c r="Q12" s="36">
        <v>3</v>
      </c>
      <c r="R12" s="18">
        <v>29</v>
      </c>
      <c r="S12" s="12">
        <v>18</v>
      </c>
    </row>
    <row r="13" spans="1:19">
      <c r="A13" s="26">
        <v>1999</v>
      </c>
      <c r="B13" s="12">
        <v>14273</v>
      </c>
      <c r="C13" s="12">
        <v>1157</v>
      </c>
      <c r="D13" s="12">
        <v>268</v>
      </c>
      <c r="E13" s="12">
        <v>46</v>
      </c>
      <c r="F13" s="12">
        <f t="shared" si="0"/>
        <v>1471</v>
      </c>
      <c r="G13" s="12">
        <v>8294</v>
      </c>
      <c r="H13" s="28">
        <f t="shared" si="1"/>
        <v>0.58109717648707349</v>
      </c>
      <c r="I13" s="19">
        <v>124</v>
      </c>
      <c r="J13" s="12">
        <v>290</v>
      </c>
      <c r="K13" s="12">
        <v>850</v>
      </c>
      <c r="L13" s="12">
        <v>78</v>
      </c>
      <c r="M13" s="38"/>
      <c r="N13" s="38"/>
      <c r="O13" s="39">
        <v>201</v>
      </c>
      <c r="P13" s="39">
        <v>18</v>
      </c>
      <c r="Q13" s="40">
        <v>5</v>
      </c>
      <c r="R13" s="18">
        <v>21</v>
      </c>
      <c r="S13" s="12">
        <v>23</v>
      </c>
    </row>
    <row r="14" spans="1:19">
      <c r="A14" s="26">
        <v>2000</v>
      </c>
      <c r="B14" s="20">
        <v>15342</v>
      </c>
      <c r="C14" s="12">
        <v>1267</v>
      </c>
      <c r="D14" s="12">
        <v>316</v>
      </c>
      <c r="E14" s="12">
        <v>49</v>
      </c>
      <c r="F14" s="12">
        <f t="shared" si="0"/>
        <v>1632</v>
      </c>
      <c r="G14" s="12">
        <v>9274</v>
      </c>
      <c r="H14" s="28">
        <f t="shared" si="1"/>
        <v>0.60448442184852036</v>
      </c>
      <c r="I14" s="19">
        <v>100</v>
      </c>
      <c r="J14" s="12">
        <v>320</v>
      </c>
      <c r="K14" s="12">
        <v>959</v>
      </c>
      <c r="L14" s="20">
        <v>73</v>
      </c>
      <c r="M14" s="20"/>
      <c r="N14" s="20"/>
      <c r="O14" s="30">
        <v>182</v>
      </c>
      <c r="P14" s="30">
        <v>16</v>
      </c>
      <c r="Q14" s="41">
        <v>3</v>
      </c>
      <c r="R14" s="15">
        <v>16</v>
      </c>
      <c r="S14" s="12">
        <v>30</v>
      </c>
    </row>
    <row r="15" spans="1:19">
      <c r="A15" s="26">
        <v>2001</v>
      </c>
      <c r="B15" s="20">
        <v>15449</v>
      </c>
      <c r="C15" s="12">
        <v>1247</v>
      </c>
      <c r="D15" s="12">
        <v>303</v>
      </c>
      <c r="E15" s="12">
        <v>120</v>
      </c>
      <c r="F15" s="12">
        <f t="shared" si="0"/>
        <v>1670</v>
      </c>
      <c r="G15" s="12">
        <v>9611</v>
      </c>
      <c r="H15" s="28">
        <f t="shared" si="1"/>
        <v>0.62211146352514723</v>
      </c>
      <c r="I15" s="19">
        <v>123</v>
      </c>
      <c r="J15" s="12">
        <v>288</v>
      </c>
      <c r="K15" s="12">
        <v>884</v>
      </c>
      <c r="L15" s="20">
        <v>84</v>
      </c>
      <c r="M15" s="20"/>
      <c r="N15" s="20"/>
      <c r="O15" s="30">
        <v>200</v>
      </c>
      <c r="P15" s="30">
        <v>18</v>
      </c>
      <c r="Q15" s="41">
        <v>4</v>
      </c>
      <c r="R15" s="19">
        <v>21</v>
      </c>
      <c r="S15" s="12">
        <v>78</v>
      </c>
    </row>
    <row r="16" spans="1:19">
      <c r="A16" s="26">
        <v>2002</v>
      </c>
      <c r="B16" s="20">
        <v>15504</v>
      </c>
      <c r="C16" s="12">
        <v>1226</v>
      </c>
      <c r="D16" s="12">
        <v>311</v>
      </c>
      <c r="E16" s="12">
        <v>78</v>
      </c>
      <c r="F16" s="12">
        <f t="shared" si="0"/>
        <v>1615</v>
      </c>
      <c r="G16" s="12">
        <v>9836</v>
      </c>
      <c r="H16" s="28">
        <f t="shared" si="1"/>
        <v>0.63441692466460264</v>
      </c>
      <c r="I16" s="19">
        <v>93</v>
      </c>
      <c r="J16" s="12">
        <v>286</v>
      </c>
      <c r="K16" s="12">
        <v>976</v>
      </c>
      <c r="L16" s="20">
        <v>86</v>
      </c>
      <c r="M16" s="20"/>
      <c r="N16" s="20"/>
      <c r="O16" s="30">
        <v>150</v>
      </c>
      <c r="P16" s="30">
        <v>14</v>
      </c>
      <c r="Q16" s="41">
        <v>4</v>
      </c>
      <c r="R16" s="19">
        <v>21</v>
      </c>
      <c r="S16" s="12">
        <v>73</v>
      </c>
    </row>
    <row r="17" spans="1:19">
      <c r="A17" s="26">
        <v>2003</v>
      </c>
      <c r="B17" s="20">
        <v>15748</v>
      </c>
      <c r="C17" s="12">
        <v>1170</v>
      </c>
      <c r="D17" s="12">
        <v>338</v>
      </c>
      <c r="E17" s="12">
        <v>59</v>
      </c>
      <c r="F17" s="12">
        <f t="shared" si="0"/>
        <v>1567</v>
      </c>
      <c r="G17" s="12">
        <v>10170</v>
      </c>
      <c r="H17" s="28">
        <f t="shared" si="1"/>
        <v>0.64579629159258323</v>
      </c>
      <c r="I17" s="19">
        <v>126</v>
      </c>
      <c r="J17" s="12">
        <v>281</v>
      </c>
      <c r="K17" s="12">
        <v>812</v>
      </c>
      <c r="L17" s="20">
        <v>34</v>
      </c>
      <c r="M17" s="20"/>
      <c r="N17" s="20"/>
      <c r="O17" s="30">
        <v>156</v>
      </c>
      <c r="P17" s="30">
        <v>14</v>
      </c>
      <c r="Q17" s="41">
        <v>3</v>
      </c>
      <c r="R17" s="19">
        <v>17</v>
      </c>
      <c r="S17" s="12">
        <v>25</v>
      </c>
    </row>
    <row r="18" spans="1:19">
      <c r="A18" s="26">
        <v>2004</v>
      </c>
      <c r="B18" s="20">
        <v>15920</v>
      </c>
      <c r="C18" s="25">
        <v>1238</v>
      </c>
      <c r="D18" s="12">
        <v>299</v>
      </c>
      <c r="E18" s="12">
        <v>10</v>
      </c>
      <c r="F18" s="12">
        <f t="shared" si="0"/>
        <v>1547</v>
      </c>
      <c r="G18" s="12">
        <v>10305</v>
      </c>
      <c r="H18" s="28">
        <f t="shared" si="1"/>
        <v>0.64729899497487442</v>
      </c>
      <c r="I18" s="19">
        <v>112</v>
      </c>
      <c r="J18" s="12">
        <v>318</v>
      </c>
      <c r="K18" s="12">
        <v>652</v>
      </c>
      <c r="L18" s="20">
        <v>50</v>
      </c>
      <c r="M18" s="13"/>
      <c r="N18" s="13"/>
      <c r="O18" s="37">
        <v>177</v>
      </c>
      <c r="P18" s="37">
        <v>13</v>
      </c>
      <c r="Q18" s="36">
        <v>1</v>
      </c>
      <c r="R18" s="19">
        <v>17</v>
      </c>
      <c r="S18" s="12">
        <v>7</v>
      </c>
    </row>
    <row r="19" spans="1:19">
      <c r="A19" s="26">
        <v>2005</v>
      </c>
      <c r="B19" s="20">
        <v>16210</v>
      </c>
      <c r="C19" s="25">
        <v>1250</v>
      </c>
      <c r="D19" s="12">
        <v>254</v>
      </c>
      <c r="E19" s="12">
        <v>12</v>
      </c>
      <c r="F19" s="12">
        <f>C19+D19+E19</f>
        <v>1516</v>
      </c>
      <c r="G19" s="12">
        <v>10830</v>
      </c>
      <c r="H19" s="28">
        <f t="shared" si="1"/>
        <v>0.66810610734114739</v>
      </c>
      <c r="I19" s="19">
        <v>119</v>
      </c>
      <c r="J19" s="12">
        <v>301</v>
      </c>
      <c r="K19" s="12">
        <v>686</v>
      </c>
      <c r="L19" s="20">
        <v>47</v>
      </c>
      <c r="M19" s="20"/>
      <c r="N19" s="20"/>
      <c r="O19" s="30">
        <v>190</v>
      </c>
      <c r="P19" s="30">
        <v>10</v>
      </c>
      <c r="Q19" s="41">
        <v>3</v>
      </c>
      <c r="R19" s="19">
        <v>8</v>
      </c>
      <c r="S19" s="12">
        <v>9</v>
      </c>
    </row>
    <row r="20" spans="1:19">
      <c r="A20" s="26">
        <v>2006</v>
      </c>
      <c r="B20" s="20">
        <v>16196</v>
      </c>
      <c r="C20" s="25">
        <v>1330</v>
      </c>
      <c r="D20" s="12">
        <v>296</v>
      </c>
      <c r="E20" s="12">
        <v>34</v>
      </c>
      <c r="F20" s="12">
        <f>C20+D20+E20</f>
        <v>1660</v>
      </c>
      <c r="G20" s="12">
        <v>10906</v>
      </c>
      <c r="H20" s="28">
        <f t="shared" ref="H20:H25" si="2">G20/B20</f>
        <v>0.67337614225734754</v>
      </c>
      <c r="I20" s="19">
        <v>141</v>
      </c>
      <c r="J20" s="12">
        <v>283</v>
      </c>
      <c r="K20" s="12">
        <v>748</v>
      </c>
      <c r="L20" s="20">
        <v>53</v>
      </c>
      <c r="M20" s="20"/>
      <c r="N20" s="20"/>
      <c r="O20" s="30">
        <v>181</v>
      </c>
      <c r="P20" s="30">
        <v>24</v>
      </c>
      <c r="Q20" s="41">
        <v>8</v>
      </c>
      <c r="R20" s="19">
        <v>12</v>
      </c>
      <c r="S20" s="12">
        <v>4</v>
      </c>
    </row>
    <row r="21" spans="1:19">
      <c r="A21" s="26">
        <v>2007</v>
      </c>
      <c r="B21" s="20">
        <v>16303</v>
      </c>
      <c r="C21" s="25">
        <v>1402</v>
      </c>
      <c r="D21" s="12">
        <v>341</v>
      </c>
      <c r="E21" s="12">
        <v>98</v>
      </c>
      <c r="F21" s="12">
        <v>1841</v>
      </c>
      <c r="G21" s="19">
        <v>11238</v>
      </c>
      <c r="H21" s="28">
        <f t="shared" si="2"/>
        <v>0.68932098386799978</v>
      </c>
      <c r="I21" s="19">
        <v>118</v>
      </c>
      <c r="J21" s="12">
        <v>262</v>
      </c>
      <c r="K21" s="12">
        <v>881</v>
      </c>
      <c r="L21" s="20">
        <v>82</v>
      </c>
      <c r="M21" s="20"/>
      <c r="N21" s="20"/>
      <c r="O21" s="30">
        <v>151</v>
      </c>
      <c r="P21" s="30">
        <v>14</v>
      </c>
      <c r="Q21" s="41">
        <v>1</v>
      </c>
      <c r="R21" s="19">
        <v>9</v>
      </c>
      <c r="S21" s="12">
        <v>21</v>
      </c>
    </row>
    <row r="22" spans="1:19">
      <c r="A22" s="26">
        <v>2008</v>
      </c>
      <c r="B22" s="25">
        <v>16715</v>
      </c>
      <c r="C22" s="25">
        <v>1404</v>
      </c>
      <c r="D22" s="25">
        <v>394</v>
      </c>
      <c r="E22" s="25">
        <v>88</v>
      </c>
      <c r="F22" s="12">
        <f>SUM(C22:E22)</f>
        <v>1886</v>
      </c>
      <c r="G22" s="25">
        <v>11799</v>
      </c>
      <c r="H22" s="29">
        <f t="shared" si="2"/>
        <v>0.70589291055937775</v>
      </c>
      <c r="I22" s="25">
        <v>133</v>
      </c>
      <c r="J22" s="25">
        <v>308</v>
      </c>
      <c r="K22" s="25">
        <v>1142</v>
      </c>
      <c r="L22" s="25">
        <v>58</v>
      </c>
      <c r="M22" s="25"/>
      <c r="N22" s="25"/>
      <c r="O22" s="30">
        <v>202</v>
      </c>
      <c r="P22" s="30">
        <v>13</v>
      </c>
      <c r="Q22" s="41">
        <v>3</v>
      </c>
      <c r="R22" s="25">
        <v>15</v>
      </c>
      <c r="S22" s="25">
        <v>29</v>
      </c>
    </row>
    <row r="23" spans="1:19">
      <c r="A23" s="26">
        <v>2009</v>
      </c>
      <c r="B23" s="25">
        <v>17259</v>
      </c>
      <c r="C23" s="25">
        <v>1339</v>
      </c>
      <c r="D23" s="25">
        <v>371</v>
      </c>
      <c r="E23" s="25">
        <v>32</v>
      </c>
      <c r="F23" s="25">
        <f>C23+D23+E23</f>
        <v>1742</v>
      </c>
      <c r="G23" s="25">
        <v>12637</v>
      </c>
      <c r="H23" s="28">
        <f t="shared" si="2"/>
        <v>0.73219769395677614</v>
      </c>
      <c r="I23" s="24">
        <v>122</v>
      </c>
      <c r="J23" s="25">
        <v>315</v>
      </c>
      <c r="K23" s="25">
        <v>1061</v>
      </c>
      <c r="L23" s="22">
        <v>73</v>
      </c>
      <c r="M23" s="22"/>
      <c r="N23" s="22"/>
      <c r="O23" s="30">
        <v>180</v>
      </c>
      <c r="P23" s="30">
        <v>14</v>
      </c>
      <c r="Q23" s="41">
        <v>4</v>
      </c>
      <c r="R23" s="24">
        <v>21</v>
      </c>
      <c r="S23" s="25">
        <v>25</v>
      </c>
    </row>
    <row r="24" spans="1:19">
      <c r="A24" s="26">
        <v>2010</v>
      </c>
      <c r="B24" s="25">
        <v>17448</v>
      </c>
      <c r="C24" s="25">
        <v>1401</v>
      </c>
      <c r="D24" s="25">
        <v>394</v>
      </c>
      <c r="E24" s="25">
        <v>17</v>
      </c>
      <c r="F24" s="25">
        <f>C24+D24+E24</f>
        <v>1812</v>
      </c>
      <c r="G24" s="25">
        <v>12811</v>
      </c>
      <c r="H24" s="28">
        <f t="shared" si="2"/>
        <v>0.73423888124713432</v>
      </c>
      <c r="I24" s="24">
        <v>145</v>
      </c>
      <c r="J24" s="25">
        <v>357</v>
      </c>
      <c r="K24" s="25">
        <v>1087</v>
      </c>
      <c r="L24" s="22">
        <v>64</v>
      </c>
      <c r="M24" s="22"/>
      <c r="N24" s="22"/>
      <c r="O24" s="30">
        <v>217</v>
      </c>
      <c r="P24" s="30">
        <v>13</v>
      </c>
      <c r="Q24" s="41">
        <v>4</v>
      </c>
      <c r="R24" s="24">
        <v>14</v>
      </c>
      <c r="S24" s="25">
        <v>26</v>
      </c>
    </row>
    <row r="25" spans="1:19">
      <c r="A25" s="26">
        <v>2011</v>
      </c>
      <c r="B25" s="25">
        <v>18140</v>
      </c>
      <c r="C25" s="25">
        <v>1388</v>
      </c>
      <c r="D25" s="25">
        <v>500</v>
      </c>
      <c r="E25" s="25">
        <v>17</v>
      </c>
      <c r="F25" s="25">
        <f>C25+D25+E25</f>
        <v>1905</v>
      </c>
      <c r="G25" s="25">
        <v>13828</v>
      </c>
      <c r="H25" s="28">
        <f t="shared" si="2"/>
        <v>0.76229327453142226</v>
      </c>
      <c r="I25" s="24">
        <v>140</v>
      </c>
      <c r="J25" s="25">
        <v>374</v>
      </c>
      <c r="K25" s="25">
        <v>1096</v>
      </c>
      <c r="L25" s="22">
        <v>67</v>
      </c>
      <c r="M25" s="22"/>
      <c r="N25" s="22"/>
      <c r="O25" s="30">
        <v>215</v>
      </c>
      <c r="P25" s="30">
        <v>13</v>
      </c>
      <c r="Q25" s="41">
        <v>3</v>
      </c>
      <c r="R25" s="24">
        <v>17</v>
      </c>
      <c r="S25" s="25">
        <v>18</v>
      </c>
    </row>
    <row r="26" spans="1:19">
      <c r="A26" s="26">
        <v>2012</v>
      </c>
      <c r="B26" s="25">
        <v>18412</v>
      </c>
      <c r="C26" s="25">
        <v>1382</v>
      </c>
      <c r="D26" s="25">
        <v>511</v>
      </c>
      <c r="E26" s="25">
        <v>16</v>
      </c>
      <c r="F26" s="25">
        <f>C26+D26+E26</f>
        <v>1909</v>
      </c>
      <c r="G26" s="25">
        <v>14216</v>
      </c>
      <c r="H26" s="28">
        <f>G26/B26</f>
        <v>0.77210514881598957</v>
      </c>
      <c r="I26" s="24">
        <v>152</v>
      </c>
      <c r="J26" s="25">
        <v>381</v>
      </c>
      <c r="K26" s="25">
        <v>1155</v>
      </c>
      <c r="L26" s="22">
        <v>68</v>
      </c>
      <c r="M26" s="22">
        <v>355</v>
      </c>
      <c r="N26" s="22">
        <v>288</v>
      </c>
      <c r="O26" s="30">
        <v>229</v>
      </c>
      <c r="P26" s="30">
        <v>34</v>
      </c>
      <c r="Q26" s="41">
        <v>26</v>
      </c>
      <c r="R26" s="24">
        <v>13</v>
      </c>
      <c r="S26" s="25">
        <v>8</v>
      </c>
    </row>
    <row r="27" spans="1:19">
      <c r="A27" s="26">
        <v>2013</v>
      </c>
      <c r="B27" s="25">
        <v>18993</v>
      </c>
      <c r="C27" s="25">
        <v>1452</v>
      </c>
      <c r="D27" s="25">
        <v>518</v>
      </c>
      <c r="E27" s="25">
        <v>16</v>
      </c>
      <c r="F27" s="25">
        <f>C27+D27+E27</f>
        <v>1986</v>
      </c>
      <c r="G27" s="25">
        <v>14891</v>
      </c>
      <c r="H27" s="28">
        <f>G27/B27</f>
        <v>0.78402569367661767</v>
      </c>
      <c r="I27" s="24">
        <v>105</v>
      </c>
      <c r="J27" s="25">
        <v>341</v>
      </c>
      <c r="K27" s="25">
        <v>1295</v>
      </c>
      <c r="L27" s="22">
        <v>54</v>
      </c>
      <c r="M27" s="22">
        <v>490</v>
      </c>
      <c r="N27" s="22">
        <v>306</v>
      </c>
      <c r="O27" s="30">
        <v>165</v>
      </c>
      <c r="P27" s="30">
        <v>10</v>
      </c>
      <c r="Q27" s="41">
        <v>3</v>
      </c>
      <c r="R27" s="24">
        <v>18</v>
      </c>
      <c r="S27" s="25">
        <v>3</v>
      </c>
    </row>
    <row r="28" spans="1:19">
      <c r="A28" s="26">
        <v>2014</v>
      </c>
      <c r="B28" s="12">
        <v>19560</v>
      </c>
      <c r="C28" s="25">
        <v>1722</v>
      </c>
      <c r="D28" s="12">
        <v>458</v>
      </c>
      <c r="E28" s="12">
        <v>5</v>
      </c>
      <c r="F28" s="25">
        <f t="shared" ref="F28:F32" si="3">C28+D28+E28</f>
        <v>2185</v>
      </c>
      <c r="G28" s="12">
        <v>15697</v>
      </c>
      <c r="H28" s="28">
        <f>G28/B28</f>
        <v>0.80250511247443768</v>
      </c>
      <c r="I28" s="12">
        <v>104</v>
      </c>
      <c r="J28" s="12">
        <v>379</v>
      </c>
      <c r="K28" s="12">
        <v>1402</v>
      </c>
      <c r="L28" s="12">
        <v>52</v>
      </c>
      <c r="M28" s="12">
        <v>558</v>
      </c>
      <c r="N28" s="12">
        <v>261</v>
      </c>
      <c r="O28" s="30">
        <v>186</v>
      </c>
      <c r="P28" s="30">
        <v>12</v>
      </c>
      <c r="Q28" s="30">
        <v>4</v>
      </c>
      <c r="R28" s="12">
        <v>13</v>
      </c>
      <c r="S28" s="12">
        <v>8</v>
      </c>
    </row>
    <row r="29" spans="1:19">
      <c r="A29" s="26">
        <v>2015</v>
      </c>
      <c r="B29" s="12">
        <v>20683</v>
      </c>
      <c r="C29" s="25">
        <v>2232</v>
      </c>
      <c r="D29" s="12">
        <v>377</v>
      </c>
      <c r="E29" s="12">
        <v>13</v>
      </c>
      <c r="F29" s="25">
        <f t="shared" si="3"/>
        <v>2622</v>
      </c>
      <c r="G29" s="12">
        <v>16687</v>
      </c>
      <c r="H29" s="28">
        <f>G29/B29</f>
        <v>0.80679785330948117</v>
      </c>
      <c r="I29" s="12">
        <v>129</v>
      </c>
      <c r="J29" s="12">
        <v>385</v>
      </c>
      <c r="K29" s="12">
        <v>1632</v>
      </c>
      <c r="L29" s="12">
        <v>80</v>
      </c>
      <c r="M29" s="12">
        <v>729</v>
      </c>
      <c r="N29" s="12">
        <v>287</v>
      </c>
      <c r="O29" s="30">
        <v>189</v>
      </c>
      <c r="P29" s="30">
        <v>12</v>
      </c>
      <c r="Q29" s="30">
        <v>5</v>
      </c>
      <c r="R29" s="26">
        <v>8</v>
      </c>
      <c r="S29" s="26">
        <v>10</v>
      </c>
    </row>
    <row r="30" spans="1:19">
      <c r="A30" s="26">
        <v>2016</v>
      </c>
      <c r="B30" s="12">
        <v>21048</v>
      </c>
      <c r="C30" s="25">
        <v>2384</v>
      </c>
      <c r="D30" s="12">
        <v>332</v>
      </c>
      <c r="E30" s="12">
        <v>5</v>
      </c>
      <c r="F30" s="25">
        <f t="shared" si="3"/>
        <v>2721</v>
      </c>
      <c r="G30" s="12">
        <v>17169</v>
      </c>
      <c r="H30" s="28">
        <f>G30/B30</f>
        <v>0.81570695553021666</v>
      </c>
      <c r="I30" s="12">
        <v>87</v>
      </c>
      <c r="J30" s="12">
        <v>388</v>
      </c>
      <c r="K30" s="12">
        <v>1847</v>
      </c>
      <c r="L30" s="12">
        <v>65</v>
      </c>
      <c r="M30" s="12">
        <v>917</v>
      </c>
      <c r="N30" s="12">
        <v>334</v>
      </c>
      <c r="O30" s="30">
        <v>164</v>
      </c>
      <c r="P30" s="30">
        <v>9</v>
      </c>
      <c r="Q30" s="30">
        <v>2</v>
      </c>
      <c r="R30" s="26">
        <v>0</v>
      </c>
      <c r="S30" s="26">
        <v>7</v>
      </c>
    </row>
    <row r="31" spans="1:19">
      <c r="A31" s="26">
        <v>2017</v>
      </c>
      <c r="B31" s="12">
        <v>22016</v>
      </c>
      <c r="C31" s="25">
        <v>2351</v>
      </c>
      <c r="D31" s="12">
        <v>368</v>
      </c>
      <c r="E31" s="12">
        <v>5</v>
      </c>
      <c r="F31" s="25">
        <f t="shared" si="3"/>
        <v>2724</v>
      </c>
      <c r="G31" s="12">
        <v>18143</v>
      </c>
      <c r="H31" s="28">
        <f t="shared" ref="H31:H32" si="4">G31/B31</f>
        <v>0.82408248546511631</v>
      </c>
      <c r="I31" s="12">
        <v>124</v>
      </c>
      <c r="J31" s="12">
        <v>402</v>
      </c>
      <c r="K31" s="12">
        <v>1939</v>
      </c>
      <c r="L31" s="12">
        <v>51</v>
      </c>
      <c r="M31" s="12">
        <v>1038</v>
      </c>
      <c r="N31" s="12">
        <v>316</v>
      </c>
      <c r="O31" s="30">
        <v>192</v>
      </c>
      <c r="P31" s="30">
        <v>15</v>
      </c>
      <c r="Q31" s="30">
        <v>6</v>
      </c>
      <c r="R31" s="26">
        <v>0</v>
      </c>
      <c r="S31" s="26">
        <v>9</v>
      </c>
    </row>
    <row r="32" spans="1:19">
      <c r="A32" s="26">
        <v>2018</v>
      </c>
      <c r="B32" s="12">
        <v>22484</v>
      </c>
      <c r="C32" s="25">
        <v>2472</v>
      </c>
      <c r="D32" s="12">
        <v>407</v>
      </c>
      <c r="E32" s="12">
        <v>0</v>
      </c>
      <c r="F32" s="25">
        <f t="shared" si="3"/>
        <v>2879</v>
      </c>
      <c r="G32" s="12">
        <v>18730</v>
      </c>
      <c r="H32" s="28">
        <f t="shared" si="4"/>
        <v>0.83303682618751107</v>
      </c>
      <c r="I32" s="12">
        <v>98</v>
      </c>
      <c r="J32" s="12">
        <v>420</v>
      </c>
      <c r="K32" s="12">
        <v>1977</v>
      </c>
      <c r="L32" s="12">
        <v>61</v>
      </c>
      <c r="M32" s="12">
        <v>1017</v>
      </c>
      <c r="N32" s="12">
        <v>326</v>
      </c>
      <c r="O32" s="30">
        <v>190</v>
      </c>
      <c r="P32" s="30">
        <v>8</v>
      </c>
      <c r="Q32" s="30">
        <v>3</v>
      </c>
      <c r="R32" s="26"/>
      <c r="S32" s="26">
        <v>10</v>
      </c>
    </row>
    <row r="33" spans="1:19">
      <c r="A33" s="26">
        <v>2019</v>
      </c>
      <c r="B33" s="12">
        <v>23178</v>
      </c>
      <c r="C33" s="25">
        <v>2768</v>
      </c>
      <c r="D33" s="12">
        <v>386</v>
      </c>
      <c r="E33" s="12">
        <v>1</v>
      </c>
      <c r="F33" s="25">
        <f t="shared" ref="F33" si="5">C33+D33+E33</f>
        <v>3155</v>
      </c>
      <c r="G33" s="12">
        <v>19525</v>
      </c>
      <c r="H33" s="28">
        <f t="shared" ref="H33" si="6">G33/B33</f>
        <v>0.8423936491500561</v>
      </c>
      <c r="I33" s="12">
        <v>120</v>
      </c>
      <c r="J33" s="12">
        <v>424</v>
      </c>
      <c r="K33" s="12">
        <v>2139</v>
      </c>
      <c r="L33" s="12">
        <v>53</v>
      </c>
      <c r="M33" s="12">
        <v>1200</v>
      </c>
      <c r="N33" s="12">
        <v>276</v>
      </c>
      <c r="O33" s="30">
        <v>188</v>
      </c>
      <c r="P33" s="30">
        <v>10</v>
      </c>
      <c r="Q33" s="30">
        <v>3</v>
      </c>
      <c r="R33" s="26"/>
      <c r="S33" s="26">
        <v>5</v>
      </c>
    </row>
  </sheetData>
  <mergeCells count="1">
    <mergeCell ref="A1:S1"/>
  </mergeCells>
  <phoneticPr fontId="1" type="noConversion"/>
  <printOptions horizontalCentered="1"/>
  <pageMargins left="0.25" right="0.25" top="0.75" bottom="0.75" header="0" footer="0"/>
  <pageSetup fitToWidth="2" fitToHeight="2" orientation="landscape" horizontalDpi="300" verticalDpi="300" r:id="rId1"/>
  <headerFooter alignWithMargins="0">
    <oddFooter>&amp;L&amp;A&amp;C&amp;F&amp;R&amp;D</oddFooter>
  </headerFooter>
  <ignoredErrors>
    <ignoredError sqref="F2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2.75"/>
  <cols>
    <col min="1" max="1" width="8.7109375" customWidth="1"/>
    <col min="3" max="3" width="7" customWidth="1"/>
    <col min="4" max="4" width="0.7109375" customWidth="1"/>
    <col min="6" max="6" width="7.5703125" customWidth="1"/>
    <col min="7" max="7" width="1.140625" style="47" customWidth="1"/>
    <col min="8" max="8" width="8.7109375" customWidth="1"/>
    <col min="10" max="10" width="7" customWidth="1"/>
    <col min="11" max="11" width="0.7109375" customWidth="1"/>
    <col min="13" max="13" width="8.140625" bestFit="1" customWidth="1"/>
  </cols>
  <sheetData>
    <row r="1" spans="1:13" s="49" customFormat="1" ht="15.75">
      <c r="A1" s="84" t="s">
        <v>26</v>
      </c>
      <c r="B1" s="84"/>
      <c r="C1" s="84"/>
      <c r="D1" s="84"/>
      <c r="E1" s="84"/>
      <c r="F1" s="84"/>
      <c r="G1" s="50"/>
      <c r="H1" s="84" t="s">
        <v>27</v>
      </c>
      <c r="I1" s="84"/>
      <c r="J1" s="84"/>
      <c r="K1" s="84"/>
      <c r="L1" s="84"/>
      <c r="M1" s="84"/>
    </row>
    <row r="2" spans="1:13" ht="15.75" customHeight="1" thickBot="1">
      <c r="A2" s="62" t="s">
        <v>23</v>
      </c>
      <c r="B2" s="27" t="s">
        <v>1</v>
      </c>
      <c r="C2" s="45" t="s">
        <v>13</v>
      </c>
      <c r="D2" s="65"/>
      <c r="E2" s="60" t="s">
        <v>0</v>
      </c>
      <c r="F2" s="54" t="s">
        <v>13</v>
      </c>
      <c r="G2" s="48"/>
      <c r="H2" s="62" t="s">
        <v>23</v>
      </c>
      <c r="I2" s="27" t="s">
        <v>1</v>
      </c>
      <c r="J2" s="45" t="s">
        <v>13</v>
      </c>
      <c r="K2" s="65"/>
      <c r="L2" s="26" t="s">
        <v>0</v>
      </c>
      <c r="M2" s="45" t="s">
        <v>13</v>
      </c>
    </row>
    <row r="3" spans="1:13" ht="14.25">
      <c r="A3" s="55">
        <v>1990</v>
      </c>
      <c r="B3" s="56">
        <v>12211</v>
      </c>
      <c r="C3" s="57">
        <f>B3/12325-1</f>
        <v>-9.2494929006085025E-3</v>
      </c>
      <c r="D3" s="66"/>
      <c r="E3" s="56">
        <v>4367</v>
      </c>
      <c r="F3" s="57">
        <f>E3/4158-1</f>
        <v>5.0264550264550234E-2</v>
      </c>
      <c r="G3" s="48"/>
      <c r="H3" s="55">
        <v>1990</v>
      </c>
      <c r="I3" s="56">
        <v>11841</v>
      </c>
      <c r="J3" s="57">
        <f>I3/12319-1</f>
        <v>-3.8801850799577875E-2</v>
      </c>
      <c r="K3" s="66"/>
      <c r="L3" s="56">
        <v>4628</v>
      </c>
      <c r="M3" s="57">
        <f>L3/4322-1</f>
        <v>7.0800555298472956E-2</v>
      </c>
    </row>
    <row r="4" spans="1:13" ht="14.25">
      <c r="A4" s="58">
        <v>1991</v>
      </c>
      <c r="B4" s="56">
        <v>11913</v>
      </c>
      <c r="C4" s="57">
        <f t="shared" ref="C4:C28" si="0">B4/B3-1</f>
        <v>-2.4404225698141047E-2</v>
      </c>
      <c r="D4" s="66"/>
      <c r="E4" s="56">
        <v>4994</v>
      </c>
      <c r="F4" s="57">
        <f t="shared" ref="F4:F22" si="1">E4/E3-1</f>
        <v>0.14357682619647361</v>
      </c>
      <c r="G4" s="48"/>
      <c r="H4" s="58">
        <v>1991</v>
      </c>
      <c r="I4" s="56">
        <v>12054</v>
      </c>
      <c r="J4" s="57">
        <f t="shared" ref="J4:J25" si="2">I4/I3-1</f>
        <v>1.7988345578920706E-2</v>
      </c>
      <c r="K4" s="66"/>
      <c r="L4" s="56">
        <v>5291</v>
      </c>
      <c r="M4" s="57">
        <f t="shared" ref="M4:M20" si="3">L4/L3-1</f>
        <v>0.14325842696629221</v>
      </c>
    </row>
    <row r="5" spans="1:13" ht="14.25">
      <c r="A5" s="55">
        <v>1992</v>
      </c>
      <c r="B5" s="56">
        <v>12326</v>
      </c>
      <c r="C5" s="57">
        <f t="shared" si="0"/>
        <v>3.4668009737261807E-2</v>
      </c>
      <c r="D5" s="66"/>
      <c r="E5" s="56">
        <v>5578</v>
      </c>
      <c r="F5" s="57">
        <f t="shared" si="1"/>
        <v>0.11694032839407287</v>
      </c>
      <c r="G5" s="48"/>
      <c r="H5" s="55">
        <v>1992</v>
      </c>
      <c r="I5" s="56">
        <v>12570</v>
      </c>
      <c r="J5" s="57">
        <f t="shared" si="2"/>
        <v>4.280736684917863E-2</v>
      </c>
      <c r="K5" s="66"/>
      <c r="L5" s="56">
        <v>5953</v>
      </c>
      <c r="M5" s="57">
        <f t="shared" si="3"/>
        <v>0.12511812511812503</v>
      </c>
    </row>
    <row r="6" spans="1:13" ht="14.25">
      <c r="A6" s="58">
        <v>1993</v>
      </c>
      <c r="B6" s="56">
        <v>13026</v>
      </c>
      <c r="C6" s="57">
        <f t="shared" si="0"/>
        <v>5.6790524095408079E-2</v>
      </c>
      <c r="D6" s="66"/>
      <c r="E6" s="56">
        <v>6351</v>
      </c>
      <c r="F6" s="57">
        <f t="shared" si="1"/>
        <v>0.13858013624955179</v>
      </c>
      <c r="G6" s="48"/>
      <c r="H6" s="58">
        <v>1993</v>
      </c>
      <c r="I6" s="56">
        <v>13196</v>
      </c>
      <c r="J6" s="57">
        <f t="shared" si="2"/>
        <v>4.9801113762927507E-2</v>
      </c>
      <c r="K6" s="66"/>
      <c r="L6" s="56">
        <v>6469</v>
      </c>
      <c r="M6" s="57">
        <f t="shared" si="3"/>
        <v>8.667898538551988E-2</v>
      </c>
    </row>
    <row r="7" spans="1:13" ht="14.25">
      <c r="A7" s="55">
        <v>1994</v>
      </c>
      <c r="B7" s="56">
        <v>13246</v>
      </c>
      <c r="C7" s="57">
        <f t="shared" si="0"/>
        <v>1.6889298326424163E-2</v>
      </c>
      <c r="D7" s="66"/>
      <c r="E7" s="56">
        <v>6622</v>
      </c>
      <c r="F7" s="57">
        <f t="shared" si="1"/>
        <v>4.2670445599118256E-2</v>
      </c>
      <c r="G7" s="48"/>
      <c r="H7" s="55">
        <v>1994</v>
      </c>
      <c r="I7" s="56">
        <v>13333</v>
      </c>
      <c r="J7" s="57">
        <f t="shared" si="2"/>
        <v>1.038193391936959E-2</v>
      </c>
      <c r="K7" s="66"/>
      <c r="L7" s="56">
        <v>6826</v>
      </c>
      <c r="M7" s="57">
        <f t="shared" si="3"/>
        <v>5.5186272994280472E-2</v>
      </c>
    </row>
    <row r="8" spans="1:13" ht="14.25">
      <c r="A8" s="58">
        <v>1995</v>
      </c>
      <c r="B8" s="56">
        <v>13342</v>
      </c>
      <c r="C8" s="57">
        <f t="shared" si="0"/>
        <v>7.247470934621747E-3</v>
      </c>
      <c r="D8" s="66"/>
      <c r="E8" s="56">
        <v>6910</v>
      </c>
      <c r="F8" s="57">
        <f t="shared" si="1"/>
        <v>4.3491392328601552E-2</v>
      </c>
      <c r="G8" s="48"/>
      <c r="H8" s="58">
        <v>1995</v>
      </c>
      <c r="I8" s="56">
        <v>13520</v>
      </c>
      <c r="J8" s="57">
        <f t="shared" si="2"/>
        <v>1.4025350633765754E-2</v>
      </c>
      <c r="K8" s="66"/>
      <c r="L8" s="56">
        <v>7092</v>
      </c>
      <c r="M8" s="57">
        <f t="shared" si="3"/>
        <v>3.8968649282156376E-2</v>
      </c>
    </row>
    <row r="9" spans="1:13" ht="14.25">
      <c r="A9" s="55">
        <v>1996</v>
      </c>
      <c r="B9" s="56">
        <v>13455</v>
      </c>
      <c r="C9" s="57">
        <f t="shared" si="0"/>
        <v>8.4694948283614568E-3</v>
      </c>
      <c r="D9" s="66"/>
      <c r="E9" s="56">
        <v>7079</v>
      </c>
      <c r="F9" s="57">
        <f t="shared" si="1"/>
        <v>2.4457308248914567E-2</v>
      </c>
      <c r="G9" s="48"/>
      <c r="H9" s="55">
        <v>1996</v>
      </c>
      <c r="I9" s="56">
        <v>13627</v>
      </c>
      <c r="J9" s="57">
        <f t="shared" si="2"/>
        <v>7.9142011834318904E-3</v>
      </c>
      <c r="K9" s="66"/>
      <c r="L9" s="56">
        <v>7333</v>
      </c>
      <c r="M9" s="57">
        <f t="shared" si="3"/>
        <v>3.3981951494641782E-2</v>
      </c>
    </row>
    <row r="10" spans="1:13" ht="14.25">
      <c r="A10" s="58">
        <v>1997</v>
      </c>
      <c r="B10" s="56">
        <v>13985</v>
      </c>
      <c r="C10" s="57">
        <f t="shared" si="0"/>
        <v>3.9390561129691637E-2</v>
      </c>
      <c r="D10" s="66"/>
      <c r="E10" s="56">
        <v>7746</v>
      </c>
      <c r="F10" s="57">
        <f t="shared" si="1"/>
        <v>9.4222347789235661E-2</v>
      </c>
      <c r="G10" s="48"/>
      <c r="H10" s="58">
        <v>1997</v>
      </c>
      <c r="I10" s="56">
        <v>14030</v>
      </c>
      <c r="J10" s="57">
        <f t="shared" si="2"/>
        <v>2.9573640566522341E-2</v>
      </c>
      <c r="K10" s="66"/>
      <c r="L10" s="56">
        <v>7845</v>
      </c>
      <c r="M10" s="57">
        <f t="shared" si="3"/>
        <v>6.9821355516159755E-2</v>
      </c>
    </row>
    <row r="11" spans="1:13" ht="14.25">
      <c r="A11" s="55">
        <v>1998</v>
      </c>
      <c r="B11" s="56">
        <v>13928</v>
      </c>
      <c r="C11" s="57">
        <f t="shared" si="0"/>
        <v>-4.075795495173451E-3</v>
      </c>
      <c r="D11" s="66"/>
      <c r="E11" s="56">
        <v>7752</v>
      </c>
      <c r="F11" s="57">
        <f t="shared" si="1"/>
        <v>7.7459333849727585E-4</v>
      </c>
      <c r="G11" s="48"/>
      <c r="H11" s="55">
        <v>1998</v>
      </c>
      <c r="I11" s="56">
        <v>14268</v>
      </c>
      <c r="J11" s="57">
        <f t="shared" si="2"/>
        <v>1.6963649322879526E-2</v>
      </c>
      <c r="K11" s="66"/>
      <c r="L11" s="56">
        <v>8124</v>
      </c>
      <c r="M11" s="57">
        <f t="shared" si="3"/>
        <v>3.5564053537284979E-2</v>
      </c>
    </row>
    <row r="12" spans="1:13" ht="14.25">
      <c r="A12" s="55">
        <v>1999</v>
      </c>
      <c r="B12" s="56">
        <v>14529</v>
      </c>
      <c r="C12" s="57">
        <f t="shared" si="0"/>
        <v>4.3150488225157879E-2</v>
      </c>
      <c r="D12" s="66"/>
      <c r="E12" s="56">
        <v>8357</v>
      </c>
      <c r="F12" s="57">
        <f t="shared" si="1"/>
        <v>7.804437564499489E-2</v>
      </c>
      <c r="G12" s="48"/>
      <c r="H12" s="55">
        <v>1999</v>
      </c>
      <c r="I12" s="56">
        <v>14309</v>
      </c>
      <c r="J12" s="57">
        <f t="shared" si="2"/>
        <v>2.8735632183907178E-3</v>
      </c>
      <c r="K12" s="66"/>
      <c r="L12" s="56">
        <v>8294</v>
      </c>
      <c r="M12" s="57">
        <f t="shared" si="3"/>
        <v>2.092565238798616E-2</v>
      </c>
    </row>
    <row r="13" spans="1:13" ht="14.25">
      <c r="A13" s="55">
        <v>2000</v>
      </c>
      <c r="B13" s="56">
        <v>14709</v>
      </c>
      <c r="C13" s="57">
        <f t="shared" si="0"/>
        <v>1.2389015073301701E-2</v>
      </c>
      <c r="D13" s="66"/>
      <c r="E13" s="56">
        <v>8752</v>
      </c>
      <c r="F13" s="57">
        <f t="shared" si="1"/>
        <v>4.7265765226756074E-2</v>
      </c>
      <c r="G13" s="48"/>
      <c r="H13" s="55">
        <v>2000</v>
      </c>
      <c r="I13" s="56">
        <v>15337</v>
      </c>
      <c r="J13" s="57">
        <f t="shared" si="2"/>
        <v>7.184289607939065E-2</v>
      </c>
      <c r="K13" s="66"/>
      <c r="L13" s="56">
        <v>9274</v>
      </c>
      <c r="M13" s="57">
        <f t="shared" si="3"/>
        <v>0.11815770436460094</v>
      </c>
    </row>
    <row r="14" spans="1:13" ht="14.25">
      <c r="A14" s="55">
        <v>2001</v>
      </c>
      <c r="B14" s="56">
        <v>15756</v>
      </c>
      <c r="C14" s="57">
        <f t="shared" si="0"/>
        <v>7.1180909647154733E-2</v>
      </c>
      <c r="D14" s="66"/>
      <c r="E14" s="56">
        <v>9710</v>
      </c>
      <c r="F14" s="57">
        <f t="shared" si="1"/>
        <v>0.10946069469835473</v>
      </c>
      <c r="G14" s="48"/>
      <c r="H14" s="55">
        <v>2001</v>
      </c>
      <c r="I14" s="56">
        <v>15494</v>
      </c>
      <c r="J14" s="57">
        <f t="shared" si="2"/>
        <v>1.0236682532437813E-2</v>
      </c>
      <c r="K14" s="66"/>
      <c r="L14" s="56">
        <v>9611</v>
      </c>
      <c r="M14" s="57">
        <f t="shared" si="3"/>
        <v>3.6338149665732233E-2</v>
      </c>
    </row>
    <row r="15" spans="1:13" ht="14.25">
      <c r="A15" s="55">
        <v>2002</v>
      </c>
      <c r="B15" s="56">
        <v>15110</v>
      </c>
      <c r="C15" s="57">
        <f t="shared" si="0"/>
        <v>-4.1000253871541048E-2</v>
      </c>
      <c r="D15" s="66"/>
      <c r="E15" s="56">
        <v>9446</v>
      </c>
      <c r="F15" s="57">
        <f t="shared" si="1"/>
        <v>-2.7188465499485059E-2</v>
      </c>
      <c r="G15" s="48"/>
      <c r="H15" s="55">
        <v>2002</v>
      </c>
      <c r="I15" s="56">
        <v>15583</v>
      </c>
      <c r="J15" s="57">
        <f t="shared" si="2"/>
        <v>5.7441590293016986E-3</v>
      </c>
      <c r="K15" s="66"/>
      <c r="L15" s="56">
        <v>9836</v>
      </c>
      <c r="M15" s="57">
        <f t="shared" si="3"/>
        <v>2.3410675267922176E-2</v>
      </c>
    </row>
    <row r="16" spans="1:13" ht="14.25">
      <c r="A16" s="55">
        <v>2003</v>
      </c>
      <c r="B16" s="56">
        <v>15734</v>
      </c>
      <c r="C16" s="57">
        <f t="shared" si="0"/>
        <v>4.1297154202514896E-2</v>
      </c>
      <c r="D16" s="66"/>
      <c r="E16" s="56">
        <v>10025</v>
      </c>
      <c r="F16" s="57">
        <f t="shared" si="1"/>
        <v>6.1295786576328615E-2</v>
      </c>
      <c r="G16" s="48"/>
      <c r="H16" s="55">
        <v>2003</v>
      </c>
      <c r="I16" s="56">
        <v>15780</v>
      </c>
      <c r="J16" s="57">
        <f t="shared" si="2"/>
        <v>1.26419816466663E-2</v>
      </c>
      <c r="K16" s="66"/>
      <c r="L16" s="56">
        <v>10170</v>
      </c>
      <c r="M16" s="57">
        <f t="shared" si="3"/>
        <v>3.3956893045953729E-2</v>
      </c>
    </row>
    <row r="17" spans="1:14" ht="14.25">
      <c r="A17" s="55">
        <v>2004</v>
      </c>
      <c r="B17" s="56">
        <v>15926</v>
      </c>
      <c r="C17" s="57">
        <f t="shared" si="0"/>
        <v>1.2202872759628836E-2</v>
      </c>
      <c r="D17" s="66"/>
      <c r="E17" s="56">
        <v>10290</v>
      </c>
      <c r="F17" s="57">
        <f t="shared" si="1"/>
        <v>2.6433915211970138E-2</v>
      </c>
      <c r="G17" s="48"/>
      <c r="H17" s="55">
        <v>2004</v>
      </c>
      <c r="I17" s="56">
        <v>15915</v>
      </c>
      <c r="J17" s="57">
        <f t="shared" si="2"/>
        <v>8.5551330798478986E-3</v>
      </c>
      <c r="K17" s="66"/>
      <c r="L17" s="56">
        <v>10305</v>
      </c>
      <c r="M17" s="57">
        <f t="shared" si="3"/>
        <v>1.327433628318575E-2</v>
      </c>
    </row>
    <row r="18" spans="1:14" ht="14.25">
      <c r="A18" s="55">
        <v>2005</v>
      </c>
      <c r="B18" s="56">
        <v>16312</v>
      </c>
      <c r="C18" s="57">
        <f t="shared" si="0"/>
        <v>2.4237096571643857E-2</v>
      </c>
      <c r="D18" s="66"/>
      <c r="E18" s="56">
        <v>10689</v>
      </c>
      <c r="F18" s="57">
        <f t="shared" si="1"/>
        <v>3.8775510204081653E-2</v>
      </c>
      <c r="G18" s="48"/>
      <c r="H18" s="55">
        <v>2005</v>
      </c>
      <c r="I18" s="56">
        <v>16211</v>
      </c>
      <c r="J18" s="57">
        <f t="shared" si="2"/>
        <v>1.8598806157712922E-2</v>
      </c>
      <c r="K18" s="66"/>
      <c r="L18" s="56">
        <v>10830</v>
      </c>
      <c r="M18" s="57">
        <f t="shared" si="3"/>
        <v>5.09461426491995E-2</v>
      </c>
    </row>
    <row r="19" spans="1:14" ht="14.25">
      <c r="A19" s="55">
        <v>2006</v>
      </c>
      <c r="B19" s="56">
        <v>16051</v>
      </c>
      <c r="C19" s="57">
        <f t="shared" si="0"/>
        <v>-1.6000490436488435E-2</v>
      </c>
      <c r="D19" s="66"/>
      <c r="E19" s="56">
        <v>10828</v>
      </c>
      <c r="F19" s="57">
        <f t="shared" si="1"/>
        <v>1.3004022827205475E-2</v>
      </c>
      <c r="G19" s="48"/>
      <c r="H19" s="55">
        <v>2006</v>
      </c>
      <c r="I19" s="56">
        <v>16197</v>
      </c>
      <c r="J19" s="57">
        <f t="shared" si="2"/>
        <v>-8.6361112824628883E-4</v>
      </c>
      <c r="K19" s="66"/>
      <c r="L19" s="56">
        <v>10906</v>
      </c>
      <c r="M19" s="57">
        <f t="shared" si="3"/>
        <v>7.0175438596491446E-3</v>
      </c>
    </row>
    <row r="20" spans="1:14" ht="14.25">
      <c r="A20" s="55">
        <v>2007</v>
      </c>
      <c r="B20" s="56">
        <v>16194</v>
      </c>
      <c r="C20" s="57">
        <f t="shared" si="0"/>
        <v>8.9091022366207806E-3</v>
      </c>
      <c r="D20" s="48"/>
      <c r="E20" s="56">
        <v>11044</v>
      </c>
      <c r="F20" s="57">
        <f t="shared" si="1"/>
        <v>1.9948282231252223E-2</v>
      </c>
      <c r="G20" s="48"/>
      <c r="H20" s="55">
        <v>2007</v>
      </c>
      <c r="I20" s="56">
        <v>16290</v>
      </c>
      <c r="J20" s="57">
        <f t="shared" si="2"/>
        <v>5.7418040377847923E-3</v>
      </c>
      <c r="K20" s="48"/>
      <c r="L20" s="56">
        <v>11238</v>
      </c>
      <c r="M20" s="57">
        <f t="shared" si="3"/>
        <v>3.044195855492382E-2</v>
      </c>
      <c r="N20" s="6"/>
    </row>
    <row r="21" spans="1:14" ht="14.25">
      <c r="A21" s="55">
        <v>2008</v>
      </c>
      <c r="B21" s="59">
        <v>16610</v>
      </c>
      <c r="C21" s="57">
        <f t="shared" si="0"/>
        <v>2.5688526614795704E-2</v>
      </c>
      <c r="D21" s="48"/>
      <c r="E21" s="59">
        <v>11475</v>
      </c>
      <c r="F21" s="57">
        <f t="shared" si="1"/>
        <v>3.9025715320536003E-2</v>
      </c>
      <c r="G21" s="48"/>
      <c r="H21" s="55">
        <v>2008</v>
      </c>
      <c r="I21" s="56">
        <v>16708</v>
      </c>
      <c r="J21" s="57">
        <f t="shared" si="2"/>
        <v>2.565991405770407E-2</v>
      </c>
      <c r="K21" s="48"/>
      <c r="L21" s="56">
        <v>11799</v>
      </c>
      <c r="M21" s="57">
        <f t="shared" ref="M21:M28" si="4">L21/L20-1</f>
        <v>4.9919914575547342E-2</v>
      </c>
      <c r="N21" s="6"/>
    </row>
    <row r="22" spans="1:14" ht="14.25">
      <c r="A22" s="55">
        <v>2009</v>
      </c>
      <c r="B22" s="59">
        <v>16949</v>
      </c>
      <c r="C22" s="57">
        <f t="shared" si="0"/>
        <v>2.0409391932570742E-2</v>
      </c>
      <c r="D22" s="48"/>
      <c r="E22" s="59">
        <v>12363</v>
      </c>
      <c r="F22" s="57">
        <f t="shared" si="1"/>
        <v>7.738562091503276E-2</v>
      </c>
      <c r="G22" s="48"/>
      <c r="H22" s="55">
        <v>2009</v>
      </c>
      <c r="I22" s="56">
        <v>17235</v>
      </c>
      <c r="J22" s="57">
        <f>I22/I21-1</f>
        <v>3.1541776394541587E-2</v>
      </c>
      <c r="K22" s="48"/>
      <c r="L22" s="56">
        <v>12637</v>
      </c>
      <c r="M22" s="57">
        <f t="shared" si="4"/>
        <v>7.1022968048139568E-2</v>
      </c>
    </row>
    <row r="23" spans="1:14" ht="14.25">
      <c r="A23" s="55">
        <v>2010</v>
      </c>
      <c r="B23" s="59">
        <v>17210</v>
      </c>
      <c r="C23" s="57">
        <f t="shared" si="0"/>
        <v>1.5399138592247397E-2</v>
      </c>
      <c r="D23" s="48"/>
      <c r="E23" s="59">
        <v>12562</v>
      </c>
      <c r="F23" s="57">
        <f t="shared" ref="F23:F28" si="5">E23/E22-1</f>
        <v>1.6096416727331642E-2</v>
      </c>
      <c r="G23" s="48"/>
      <c r="H23" s="55">
        <v>2010</v>
      </c>
      <c r="I23" s="59">
        <v>17351</v>
      </c>
      <c r="J23" s="57">
        <f t="shared" si="2"/>
        <v>6.7304902814040446E-3</v>
      </c>
      <c r="K23" s="48"/>
      <c r="L23" s="59">
        <v>12811</v>
      </c>
      <c r="M23" s="57">
        <f t="shared" si="4"/>
        <v>1.3769090765213265E-2</v>
      </c>
    </row>
    <row r="24" spans="1:14" ht="14.25">
      <c r="A24" s="55">
        <v>2011</v>
      </c>
      <c r="B24" s="59">
        <v>17828</v>
      </c>
      <c r="C24" s="57">
        <f t="shared" si="0"/>
        <v>3.590935502614756E-2</v>
      </c>
      <c r="D24" s="46"/>
      <c r="E24" s="59">
        <v>13427</v>
      </c>
      <c r="F24" s="57">
        <f t="shared" si="5"/>
        <v>6.8858462028339451E-2</v>
      </c>
      <c r="G24" s="48"/>
      <c r="H24" s="55">
        <v>2011</v>
      </c>
      <c r="I24" s="59">
        <v>18132</v>
      </c>
      <c r="J24" s="57">
        <f t="shared" si="2"/>
        <v>4.50118148809866E-2</v>
      </c>
      <c r="K24" s="46"/>
      <c r="L24" s="59">
        <v>13828</v>
      </c>
      <c r="M24" s="57">
        <f t="shared" si="4"/>
        <v>7.9384903598470169E-2</v>
      </c>
    </row>
    <row r="25" spans="1:14" ht="14.25">
      <c r="A25" s="55">
        <v>2012</v>
      </c>
      <c r="B25" s="59">
        <v>18123</v>
      </c>
      <c r="C25" s="57">
        <f>B25/B24-1</f>
        <v>1.6547004711689572E-2</v>
      </c>
      <c r="D25" s="46"/>
      <c r="E25" s="59">
        <v>13955</v>
      </c>
      <c r="F25" s="57">
        <f t="shared" si="5"/>
        <v>3.9323750651671929E-2</v>
      </c>
      <c r="G25" s="48"/>
      <c r="H25" s="55">
        <v>2012</v>
      </c>
      <c r="I25" s="59">
        <v>18404</v>
      </c>
      <c r="J25" s="57">
        <f t="shared" si="2"/>
        <v>1.500110302228097E-2</v>
      </c>
      <c r="K25" s="46"/>
      <c r="L25" s="59">
        <v>14216</v>
      </c>
      <c r="M25" s="57">
        <f t="shared" si="4"/>
        <v>2.8059010702921716E-2</v>
      </c>
    </row>
    <row r="26" spans="1:14" ht="14.25">
      <c r="A26" s="55">
        <v>2013</v>
      </c>
      <c r="B26" s="59">
        <v>18820</v>
      </c>
      <c r="C26" s="57">
        <f t="shared" si="0"/>
        <v>3.8459416211443997E-2</v>
      </c>
      <c r="D26" s="46"/>
      <c r="E26" s="59">
        <v>14580</v>
      </c>
      <c r="F26" s="57">
        <f t="shared" si="5"/>
        <v>4.4786814761734073E-2</v>
      </c>
      <c r="G26" s="48"/>
      <c r="H26" s="55">
        <v>2013</v>
      </c>
      <c r="I26" s="59">
        <v>18992</v>
      </c>
      <c r="J26" s="57">
        <f t="shared" ref="J26:J28" si="6">I26/I25-1</f>
        <v>3.1949576179091554E-2</v>
      </c>
      <c r="K26" s="46"/>
      <c r="L26" s="59">
        <v>14891</v>
      </c>
      <c r="M26" s="57">
        <f t="shared" si="4"/>
        <v>4.7481710748452421E-2</v>
      </c>
    </row>
    <row r="27" spans="1:14" ht="14.25">
      <c r="A27" s="55">
        <v>2014</v>
      </c>
      <c r="B27" s="56">
        <v>19317</v>
      </c>
      <c r="C27" s="57">
        <f t="shared" si="0"/>
        <v>2.6408076514346401E-2</v>
      </c>
      <c r="D27" s="46"/>
      <c r="E27" s="56">
        <v>15388</v>
      </c>
      <c r="F27" s="57">
        <f t="shared" si="5"/>
        <v>5.541838134430721E-2</v>
      </c>
      <c r="G27" s="48"/>
      <c r="H27" s="55">
        <v>2014</v>
      </c>
      <c r="I27" s="56">
        <v>19540</v>
      </c>
      <c r="J27" s="57">
        <f t="shared" si="6"/>
        <v>2.8854254422914893E-2</v>
      </c>
      <c r="K27" s="46"/>
      <c r="L27" s="63">
        <v>15697</v>
      </c>
      <c r="M27" s="57">
        <f t="shared" si="4"/>
        <v>5.4126653683433057E-2</v>
      </c>
    </row>
    <row r="28" spans="1:14" ht="14.25">
      <c r="A28" s="55">
        <v>2015</v>
      </c>
      <c r="B28" s="56">
        <v>20244</v>
      </c>
      <c r="C28" s="57">
        <f t="shared" si="0"/>
        <v>4.7988818139462541E-2</v>
      </c>
      <c r="D28" s="46"/>
      <c r="E28" s="56">
        <v>16315</v>
      </c>
      <c r="F28" s="57">
        <f t="shared" si="5"/>
        <v>6.0241746815700603E-2</v>
      </c>
      <c r="G28" s="48"/>
      <c r="H28" s="58">
        <v>2015</v>
      </c>
      <c r="I28" s="61">
        <v>20652</v>
      </c>
      <c r="J28" s="57">
        <f t="shared" si="6"/>
        <v>5.6908904810644811E-2</v>
      </c>
      <c r="K28" s="46"/>
      <c r="L28" s="64">
        <v>16687</v>
      </c>
      <c r="M28" s="57">
        <f t="shared" si="4"/>
        <v>6.306937631394538E-2</v>
      </c>
    </row>
    <row r="29" spans="1:14" ht="14.25">
      <c r="A29" s="55">
        <v>2016</v>
      </c>
      <c r="B29" s="56">
        <v>20579</v>
      </c>
      <c r="C29" s="57">
        <f t="shared" ref="C29" si="7">B29/B28-1</f>
        <v>1.6548113021142008E-2</v>
      </c>
      <c r="D29" s="46"/>
      <c r="E29" s="56">
        <v>16651</v>
      </c>
      <c r="F29" s="57">
        <f t="shared" ref="F29" si="8">E29/E28-1</f>
        <v>2.05945448973337E-2</v>
      </c>
      <c r="G29" s="48"/>
      <c r="H29" s="58">
        <v>2016</v>
      </c>
      <c r="I29" s="61">
        <v>21048</v>
      </c>
      <c r="J29" s="57">
        <f t="shared" ref="J29" si="9">I29/I28-1</f>
        <v>1.9174898314933131E-2</v>
      </c>
      <c r="K29" s="46"/>
      <c r="L29" s="64">
        <v>17169</v>
      </c>
      <c r="M29" s="57">
        <f t="shared" ref="M29" si="10">L29/L28-1</f>
        <v>2.8884760592077674E-2</v>
      </c>
    </row>
    <row r="30" spans="1:14" ht="14.25">
      <c r="A30" s="55">
        <v>2017</v>
      </c>
      <c r="B30" s="56">
        <v>21750</v>
      </c>
      <c r="C30" s="57">
        <f t="shared" ref="C30" si="11">B30/B29-1</f>
        <v>5.6902667768113036E-2</v>
      </c>
      <c r="D30" s="46"/>
      <c r="E30" s="56">
        <v>17917</v>
      </c>
      <c r="F30" s="57">
        <f t="shared" ref="F30" si="12">E30/E29-1</f>
        <v>7.6031469581406608E-2</v>
      </c>
      <c r="G30" s="48"/>
      <c r="H30" s="58">
        <v>2017</v>
      </c>
      <c r="I30" s="61">
        <v>22016</v>
      </c>
      <c r="J30" s="57">
        <f t="shared" ref="J30" si="13">I30/I29-1</f>
        <v>4.5990117825921661E-2</v>
      </c>
      <c r="K30" s="46"/>
      <c r="L30" s="64">
        <v>18143</v>
      </c>
      <c r="M30" s="57">
        <f t="shared" ref="M30" si="14">L30/L29-1</f>
        <v>5.6730153183062404E-2</v>
      </c>
    </row>
    <row r="31" spans="1:14" ht="14.25">
      <c r="A31" s="55">
        <v>2018</v>
      </c>
      <c r="B31" s="56">
        <v>22147</v>
      </c>
      <c r="C31" s="57">
        <f t="shared" ref="C31:C32" si="15">B31/B30-1</f>
        <v>1.8252873563218364E-2</v>
      </c>
      <c r="D31" s="46"/>
      <c r="E31" s="56">
        <v>18268</v>
      </c>
      <c r="F31" s="57">
        <f t="shared" ref="F31:F32" si="16">E31/E30-1</f>
        <v>1.9590333203103105E-2</v>
      </c>
      <c r="G31" s="48"/>
      <c r="H31" s="58">
        <v>2018</v>
      </c>
      <c r="I31" s="61">
        <v>22484</v>
      </c>
      <c r="J31" s="57">
        <f t="shared" ref="J31" si="17">I31/I30-1</f>
        <v>2.1257267441860517E-2</v>
      </c>
      <c r="K31" s="46"/>
      <c r="L31" s="64">
        <v>18730</v>
      </c>
      <c r="M31" s="57">
        <f t="shared" ref="M31" si="18">L31/L30-1</f>
        <v>3.235407595215789E-2</v>
      </c>
    </row>
    <row r="32" spans="1:14" ht="14.25">
      <c r="A32" s="55">
        <v>2019</v>
      </c>
      <c r="B32" s="56">
        <v>22754</v>
      </c>
      <c r="C32" s="57">
        <f t="shared" si="15"/>
        <v>2.7407775319456373E-2</v>
      </c>
      <c r="D32" s="46"/>
      <c r="E32" s="56">
        <v>19054</v>
      </c>
      <c r="F32" s="57">
        <f t="shared" si="16"/>
        <v>4.3026056492226905E-2</v>
      </c>
      <c r="G32" s="48"/>
      <c r="H32" s="58">
        <v>2019</v>
      </c>
      <c r="I32" s="61">
        <v>23178</v>
      </c>
      <c r="J32" s="57">
        <f t="shared" ref="J32" si="19">I32/I31-1</f>
        <v>3.0866393880092602E-2</v>
      </c>
      <c r="K32" s="46"/>
      <c r="L32" s="64">
        <v>19525</v>
      </c>
      <c r="M32" s="57">
        <f t="shared" ref="M32" si="20">L32/L31-1</f>
        <v>4.2445274959957313E-2</v>
      </c>
    </row>
  </sheetData>
  <mergeCells count="2">
    <mergeCell ref="A1:F1"/>
    <mergeCell ref="H1:M1"/>
  </mergeCells>
  <phoneticPr fontId="6" type="noConversion"/>
  <printOptions horizontalCentered="1"/>
  <pageMargins left="0.25" right="0.25" top="0.75" bottom="0.25" header="0.5" footer="0.5"/>
  <pageSetup orientation="portrait" horizontalDpi="4294967293" r:id="rId1"/>
  <headerFooter alignWithMargins="0">
    <oddHeader>&amp;R&amp;F, &amp;A, as of 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RowHeight="12.75"/>
  <cols>
    <col min="1" max="1" width="5.42578125" style="67" bestFit="1" customWidth="1"/>
    <col min="2" max="3" width="3.28515625" style="67" bestFit="1" customWidth="1"/>
    <col min="4" max="25" width="4" style="67" bestFit="1" customWidth="1"/>
    <col min="26" max="26" width="3.28515625" style="67" bestFit="1" customWidth="1"/>
    <col min="27" max="27" width="4" style="67" bestFit="1" customWidth="1"/>
    <col min="28" max="28" width="3.28515625" style="67" bestFit="1" customWidth="1"/>
    <col min="29" max="31" width="4" style="67" bestFit="1" customWidth="1"/>
    <col min="32" max="33" width="5" style="80" bestFit="1" customWidth="1"/>
    <col min="34" max="34" width="7.28515625" style="67" bestFit="1" customWidth="1"/>
    <col min="35" max="16384" width="9.140625" style="67"/>
  </cols>
  <sheetData>
    <row r="1" spans="1:34" ht="18.75">
      <c r="A1" s="91" t="s">
        <v>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34" s="77" customFormat="1">
      <c r="A2" s="68"/>
      <c r="B2" s="87" t="s">
        <v>28</v>
      </c>
      <c r="C2" s="88"/>
      <c r="D2" s="85" t="s">
        <v>29</v>
      </c>
      <c r="E2" s="86"/>
      <c r="F2" s="87" t="s">
        <v>30</v>
      </c>
      <c r="G2" s="88"/>
      <c r="H2" s="85" t="s">
        <v>31</v>
      </c>
      <c r="I2" s="86"/>
      <c r="J2" s="87" t="s">
        <v>32</v>
      </c>
      <c r="K2" s="88"/>
      <c r="L2" s="85" t="s">
        <v>33</v>
      </c>
      <c r="M2" s="86"/>
      <c r="N2" s="87" t="s">
        <v>34</v>
      </c>
      <c r="O2" s="88"/>
      <c r="P2" s="85" t="s">
        <v>35</v>
      </c>
      <c r="Q2" s="86"/>
      <c r="R2" s="87" t="s">
        <v>36</v>
      </c>
      <c r="S2" s="88"/>
      <c r="T2" s="85" t="s">
        <v>37</v>
      </c>
      <c r="U2" s="86"/>
      <c r="V2" s="87" t="s">
        <v>38</v>
      </c>
      <c r="W2" s="88"/>
      <c r="X2" s="85" t="s">
        <v>39</v>
      </c>
      <c r="Y2" s="86"/>
      <c r="Z2" s="87" t="s">
        <v>40</v>
      </c>
      <c r="AA2" s="88"/>
      <c r="AB2" s="85" t="s">
        <v>41</v>
      </c>
      <c r="AC2" s="86"/>
      <c r="AD2" s="87" t="s">
        <v>42</v>
      </c>
      <c r="AE2" s="88"/>
      <c r="AF2" s="85" t="s">
        <v>43</v>
      </c>
      <c r="AG2" s="86"/>
      <c r="AH2" s="89" t="s">
        <v>46</v>
      </c>
    </row>
    <row r="3" spans="1:34" ht="13.5" thickBot="1">
      <c r="A3" s="69" t="s">
        <v>44</v>
      </c>
      <c r="B3" s="78" t="s">
        <v>11</v>
      </c>
      <c r="C3" s="78" t="s">
        <v>12</v>
      </c>
      <c r="D3" s="79" t="s">
        <v>11</v>
      </c>
      <c r="E3" s="79" t="s">
        <v>12</v>
      </c>
      <c r="F3" s="78" t="s">
        <v>11</v>
      </c>
      <c r="G3" s="78" t="s">
        <v>12</v>
      </c>
      <c r="H3" s="79" t="s">
        <v>11</v>
      </c>
      <c r="I3" s="79" t="s">
        <v>12</v>
      </c>
      <c r="J3" s="78" t="s">
        <v>11</v>
      </c>
      <c r="K3" s="78" t="s">
        <v>12</v>
      </c>
      <c r="L3" s="79" t="s">
        <v>11</v>
      </c>
      <c r="M3" s="79" t="s">
        <v>12</v>
      </c>
      <c r="N3" s="78" t="s">
        <v>11</v>
      </c>
      <c r="O3" s="78" t="s">
        <v>12</v>
      </c>
      <c r="P3" s="79" t="s">
        <v>11</v>
      </c>
      <c r="Q3" s="79" t="s">
        <v>12</v>
      </c>
      <c r="R3" s="78" t="s">
        <v>11</v>
      </c>
      <c r="S3" s="78" t="s">
        <v>12</v>
      </c>
      <c r="T3" s="79" t="s">
        <v>11</v>
      </c>
      <c r="U3" s="79" t="s">
        <v>12</v>
      </c>
      <c r="V3" s="78" t="s">
        <v>11</v>
      </c>
      <c r="W3" s="78" t="s">
        <v>12</v>
      </c>
      <c r="X3" s="79" t="s">
        <v>11</v>
      </c>
      <c r="Y3" s="79" t="s">
        <v>12</v>
      </c>
      <c r="Z3" s="78" t="s">
        <v>11</v>
      </c>
      <c r="AA3" s="78" t="s">
        <v>12</v>
      </c>
      <c r="AB3" s="79" t="s">
        <v>11</v>
      </c>
      <c r="AC3" s="79" t="s">
        <v>12</v>
      </c>
      <c r="AD3" s="78" t="s">
        <v>11</v>
      </c>
      <c r="AE3" s="78" t="s">
        <v>12</v>
      </c>
      <c r="AF3" s="79" t="s">
        <v>11</v>
      </c>
      <c r="AG3" s="79" t="s">
        <v>12</v>
      </c>
      <c r="AH3" s="90"/>
    </row>
    <row r="4" spans="1:34">
      <c r="A4" s="70">
        <v>1990</v>
      </c>
      <c r="B4" s="71">
        <v>0</v>
      </c>
      <c r="C4" s="71">
        <v>2</v>
      </c>
      <c r="D4" s="70">
        <v>6</v>
      </c>
      <c r="E4" s="70">
        <v>16</v>
      </c>
      <c r="F4" s="71">
        <v>3</v>
      </c>
      <c r="G4" s="71">
        <v>28</v>
      </c>
      <c r="H4" s="70">
        <v>5</v>
      </c>
      <c r="I4" s="70">
        <v>30</v>
      </c>
      <c r="J4" s="71">
        <v>13</v>
      </c>
      <c r="K4" s="71">
        <v>29</v>
      </c>
      <c r="L4" s="70">
        <v>8</v>
      </c>
      <c r="M4" s="70">
        <v>33</v>
      </c>
      <c r="N4" s="71">
        <v>4</v>
      </c>
      <c r="O4" s="71">
        <v>26</v>
      </c>
      <c r="P4" s="70">
        <v>10</v>
      </c>
      <c r="Q4" s="70">
        <v>14</v>
      </c>
      <c r="R4" s="71">
        <v>2</v>
      </c>
      <c r="S4" s="71">
        <v>12</v>
      </c>
      <c r="T4" s="70">
        <v>8</v>
      </c>
      <c r="U4" s="70">
        <v>10</v>
      </c>
      <c r="V4" s="71">
        <v>3</v>
      </c>
      <c r="W4" s="71">
        <v>14</v>
      </c>
      <c r="X4" s="70">
        <v>4</v>
      </c>
      <c r="Y4" s="70">
        <v>14</v>
      </c>
      <c r="Z4" s="71">
        <v>3</v>
      </c>
      <c r="AA4" s="71">
        <v>9</v>
      </c>
      <c r="AB4" s="70">
        <v>2</v>
      </c>
      <c r="AC4" s="70">
        <v>12</v>
      </c>
      <c r="AD4" s="71">
        <v>4</v>
      </c>
      <c r="AE4" s="71">
        <v>16</v>
      </c>
      <c r="AF4" s="70">
        <f>B4+D4+F4+H4+J4+L4+N4+P4+R4+T4+V4+X4+Z4+AB4+AD4</f>
        <v>75</v>
      </c>
      <c r="AG4" s="70">
        <f>C4+E4+G4+I4+K4+M4+O4+Q4+S4+U4+W4+Y4+AA4+AC4+AE4</f>
        <v>265</v>
      </c>
      <c r="AH4" s="71">
        <v>340</v>
      </c>
    </row>
    <row r="5" spans="1:34">
      <c r="A5" s="72">
        <v>1991</v>
      </c>
      <c r="B5" s="73">
        <v>1</v>
      </c>
      <c r="C5" s="73">
        <v>2</v>
      </c>
      <c r="D5" s="72">
        <v>5</v>
      </c>
      <c r="E5" s="72">
        <v>19</v>
      </c>
      <c r="F5" s="73">
        <v>1</v>
      </c>
      <c r="G5" s="73">
        <v>36</v>
      </c>
      <c r="H5" s="72">
        <v>11</v>
      </c>
      <c r="I5" s="72">
        <v>30</v>
      </c>
      <c r="J5" s="73">
        <v>13</v>
      </c>
      <c r="K5" s="73">
        <v>36</v>
      </c>
      <c r="L5" s="72">
        <v>7</v>
      </c>
      <c r="M5" s="72">
        <v>23</v>
      </c>
      <c r="N5" s="73">
        <v>6</v>
      </c>
      <c r="O5" s="73">
        <v>28</v>
      </c>
      <c r="P5" s="72">
        <v>3</v>
      </c>
      <c r="Q5" s="72">
        <v>19</v>
      </c>
      <c r="R5" s="73">
        <v>6</v>
      </c>
      <c r="S5" s="73">
        <v>10</v>
      </c>
      <c r="T5" s="72">
        <v>4</v>
      </c>
      <c r="U5" s="72">
        <v>15</v>
      </c>
      <c r="V5" s="73">
        <v>4</v>
      </c>
      <c r="W5" s="73">
        <v>20</v>
      </c>
      <c r="X5" s="72">
        <v>4</v>
      </c>
      <c r="Y5" s="72">
        <v>11</v>
      </c>
      <c r="Z5" s="73">
        <v>1</v>
      </c>
      <c r="AA5" s="73">
        <v>10</v>
      </c>
      <c r="AB5" s="72">
        <v>3</v>
      </c>
      <c r="AC5" s="72">
        <v>13</v>
      </c>
      <c r="AD5" s="73">
        <v>6</v>
      </c>
      <c r="AE5" s="73">
        <v>20</v>
      </c>
      <c r="AF5" s="70">
        <f t="shared" ref="AF5:AF34" si="0">B5+D5+F5+H5+J5+L5+N5+P5+R5+T5+V5+X5+Z5+AB5+AD5</f>
        <v>75</v>
      </c>
      <c r="AG5" s="70">
        <f t="shared" ref="AG5:AG34" si="1">C5+E5+G5+I5+K5+M5+O5+Q5+S5+U5+W5+Y5+AA5+AC5+AE5</f>
        <v>292</v>
      </c>
      <c r="AH5" s="73">
        <v>367</v>
      </c>
    </row>
    <row r="6" spans="1:34">
      <c r="A6" s="72">
        <v>1992</v>
      </c>
      <c r="B6" s="73">
        <v>0</v>
      </c>
      <c r="C6" s="73">
        <v>3</v>
      </c>
      <c r="D6" s="72">
        <v>2</v>
      </c>
      <c r="E6" s="72">
        <v>10</v>
      </c>
      <c r="F6" s="73">
        <v>4</v>
      </c>
      <c r="G6" s="73">
        <v>26</v>
      </c>
      <c r="H6" s="72">
        <v>4</v>
      </c>
      <c r="I6" s="72">
        <v>32</v>
      </c>
      <c r="J6" s="73">
        <v>3</v>
      </c>
      <c r="K6" s="73">
        <v>23</v>
      </c>
      <c r="L6" s="72">
        <v>10</v>
      </c>
      <c r="M6" s="72">
        <v>30</v>
      </c>
      <c r="N6" s="73">
        <v>6</v>
      </c>
      <c r="O6" s="73">
        <v>33</v>
      </c>
      <c r="P6" s="72">
        <v>6</v>
      </c>
      <c r="Q6" s="72">
        <v>18</v>
      </c>
      <c r="R6" s="73">
        <v>4</v>
      </c>
      <c r="S6" s="73">
        <v>15</v>
      </c>
      <c r="T6" s="72">
        <v>3</v>
      </c>
      <c r="U6" s="72">
        <v>11</v>
      </c>
      <c r="V6" s="73">
        <v>4</v>
      </c>
      <c r="W6" s="73">
        <v>10</v>
      </c>
      <c r="X6" s="72">
        <v>2</v>
      </c>
      <c r="Y6" s="72">
        <v>19</v>
      </c>
      <c r="Z6" s="73">
        <v>1</v>
      </c>
      <c r="AA6" s="73">
        <v>18</v>
      </c>
      <c r="AB6" s="72">
        <v>4</v>
      </c>
      <c r="AC6" s="72">
        <v>11</v>
      </c>
      <c r="AD6" s="73">
        <v>4</v>
      </c>
      <c r="AE6" s="73">
        <v>8</v>
      </c>
      <c r="AF6" s="70">
        <f t="shared" si="0"/>
        <v>57</v>
      </c>
      <c r="AG6" s="70">
        <f t="shared" si="1"/>
        <v>267</v>
      </c>
      <c r="AH6" s="73">
        <v>324</v>
      </c>
    </row>
    <row r="7" spans="1:34">
      <c r="A7" s="72">
        <v>1993</v>
      </c>
      <c r="B7" s="73">
        <v>0</v>
      </c>
      <c r="C7" s="73">
        <v>0</v>
      </c>
      <c r="D7" s="72">
        <v>3</v>
      </c>
      <c r="E7" s="72">
        <v>11</v>
      </c>
      <c r="F7" s="73">
        <v>4</v>
      </c>
      <c r="G7" s="73">
        <v>25</v>
      </c>
      <c r="H7" s="72">
        <v>5</v>
      </c>
      <c r="I7" s="72">
        <v>25</v>
      </c>
      <c r="J7" s="73">
        <v>9</v>
      </c>
      <c r="K7" s="73">
        <v>25</v>
      </c>
      <c r="L7" s="72">
        <v>10</v>
      </c>
      <c r="M7" s="72">
        <v>27</v>
      </c>
      <c r="N7" s="73">
        <v>5</v>
      </c>
      <c r="O7" s="73">
        <v>30</v>
      </c>
      <c r="P7" s="72">
        <v>8</v>
      </c>
      <c r="Q7" s="72">
        <v>19</v>
      </c>
      <c r="R7" s="73">
        <v>5</v>
      </c>
      <c r="S7" s="73">
        <v>24</v>
      </c>
      <c r="T7" s="72">
        <v>9</v>
      </c>
      <c r="U7" s="72">
        <v>16</v>
      </c>
      <c r="V7" s="73">
        <v>3</v>
      </c>
      <c r="W7" s="73">
        <v>9</v>
      </c>
      <c r="X7" s="72">
        <v>4</v>
      </c>
      <c r="Y7" s="72">
        <v>11</v>
      </c>
      <c r="Z7" s="73">
        <v>3</v>
      </c>
      <c r="AA7" s="73">
        <v>14</v>
      </c>
      <c r="AB7" s="72">
        <v>4</v>
      </c>
      <c r="AC7" s="72">
        <v>7</v>
      </c>
      <c r="AD7" s="73">
        <v>2</v>
      </c>
      <c r="AE7" s="73">
        <v>8</v>
      </c>
      <c r="AF7" s="70">
        <f t="shared" si="0"/>
        <v>74</v>
      </c>
      <c r="AG7" s="70">
        <f t="shared" si="1"/>
        <v>251</v>
      </c>
      <c r="AH7" s="73">
        <v>325</v>
      </c>
    </row>
    <row r="8" spans="1:34" ht="13.5" thickBot="1">
      <c r="A8" s="74">
        <v>1994</v>
      </c>
      <c r="B8" s="75">
        <v>0</v>
      </c>
      <c r="C8" s="75">
        <v>3</v>
      </c>
      <c r="D8" s="74">
        <v>3</v>
      </c>
      <c r="E8" s="74">
        <v>15</v>
      </c>
      <c r="F8" s="75">
        <v>4</v>
      </c>
      <c r="G8" s="75">
        <v>25</v>
      </c>
      <c r="H8" s="74">
        <v>5</v>
      </c>
      <c r="I8" s="74">
        <v>26</v>
      </c>
      <c r="J8" s="75">
        <v>8</v>
      </c>
      <c r="K8" s="75">
        <v>35</v>
      </c>
      <c r="L8" s="74">
        <v>8</v>
      </c>
      <c r="M8" s="74">
        <v>25</v>
      </c>
      <c r="N8" s="75">
        <v>7</v>
      </c>
      <c r="O8" s="75">
        <v>20</v>
      </c>
      <c r="P8" s="74">
        <v>10</v>
      </c>
      <c r="Q8" s="74">
        <v>12</v>
      </c>
      <c r="R8" s="75">
        <v>4</v>
      </c>
      <c r="S8" s="75">
        <v>9</v>
      </c>
      <c r="T8" s="74">
        <v>5</v>
      </c>
      <c r="U8" s="74">
        <v>15</v>
      </c>
      <c r="V8" s="75">
        <v>6</v>
      </c>
      <c r="W8" s="75">
        <v>16</v>
      </c>
      <c r="X8" s="74">
        <v>8</v>
      </c>
      <c r="Y8" s="74">
        <v>9</v>
      </c>
      <c r="Z8" s="75">
        <v>2</v>
      </c>
      <c r="AA8" s="75">
        <v>7</v>
      </c>
      <c r="AB8" s="74">
        <v>3</v>
      </c>
      <c r="AC8" s="74">
        <v>8</v>
      </c>
      <c r="AD8" s="75">
        <v>5</v>
      </c>
      <c r="AE8" s="75">
        <v>23</v>
      </c>
      <c r="AF8" s="74">
        <f t="shared" si="0"/>
        <v>78</v>
      </c>
      <c r="AG8" s="74">
        <f t="shared" si="1"/>
        <v>248</v>
      </c>
      <c r="AH8" s="75">
        <v>326</v>
      </c>
    </row>
    <row r="9" spans="1:34">
      <c r="A9" s="70">
        <v>1995</v>
      </c>
      <c r="B9" s="71">
        <v>1</v>
      </c>
      <c r="C9" s="71">
        <v>4</v>
      </c>
      <c r="D9" s="70">
        <v>0</v>
      </c>
      <c r="E9" s="70">
        <v>9</v>
      </c>
      <c r="F9" s="71">
        <v>5</v>
      </c>
      <c r="G9" s="71">
        <v>24</v>
      </c>
      <c r="H9" s="70">
        <v>7</v>
      </c>
      <c r="I9" s="70">
        <v>20</v>
      </c>
      <c r="J9" s="71">
        <v>8</v>
      </c>
      <c r="K9" s="71">
        <v>27</v>
      </c>
      <c r="L9" s="70">
        <v>7</v>
      </c>
      <c r="M9" s="70">
        <v>36</v>
      </c>
      <c r="N9" s="71">
        <v>10</v>
      </c>
      <c r="O9" s="71">
        <v>28</v>
      </c>
      <c r="P9" s="70">
        <v>8</v>
      </c>
      <c r="Q9" s="70">
        <v>18</v>
      </c>
      <c r="R9" s="71">
        <v>5</v>
      </c>
      <c r="S9" s="71">
        <v>19</v>
      </c>
      <c r="T9" s="70">
        <v>9</v>
      </c>
      <c r="U9" s="70">
        <v>11</v>
      </c>
      <c r="V9" s="71">
        <v>1</v>
      </c>
      <c r="W9" s="71">
        <v>13</v>
      </c>
      <c r="X9" s="70">
        <v>4</v>
      </c>
      <c r="Y9" s="70">
        <v>16</v>
      </c>
      <c r="Z9" s="71">
        <v>4</v>
      </c>
      <c r="AA9" s="71">
        <v>16</v>
      </c>
      <c r="AB9" s="70">
        <v>2</v>
      </c>
      <c r="AC9" s="70">
        <v>7</v>
      </c>
      <c r="AD9" s="71">
        <v>2</v>
      </c>
      <c r="AE9" s="71">
        <v>12</v>
      </c>
      <c r="AF9" s="70">
        <f t="shared" si="0"/>
        <v>73</v>
      </c>
      <c r="AG9" s="70">
        <f t="shared" si="1"/>
        <v>260</v>
      </c>
      <c r="AH9" s="71">
        <v>333</v>
      </c>
    </row>
    <row r="10" spans="1:34">
      <c r="A10" s="72">
        <v>1996</v>
      </c>
      <c r="B10" s="73">
        <v>1</v>
      </c>
      <c r="C10" s="73">
        <v>5</v>
      </c>
      <c r="D10" s="72">
        <v>4</v>
      </c>
      <c r="E10" s="72">
        <v>7</v>
      </c>
      <c r="F10" s="73">
        <v>4</v>
      </c>
      <c r="G10" s="73">
        <v>23</v>
      </c>
      <c r="H10" s="72">
        <v>1</v>
      </c>
      <c r="I10" s="72">
        <v>27</v>
      </c>
      <c r="J10" s="73">
        <v>8</v>
      </c>
      <c r="K10" s="73">
        <v>28</v>
      </c>
      <c r="L10" s="72">
        <v>8</v>
      </c>
      <c r="M10" s="72">
        <v>26</v>
      </c>
      <c r="N10" s="73">
        <v>5</v>
      </c>
      <c r="O10" s="73">
        <v>30</v>
      </c>
      <c r="P10" s="72">
        <v>8</v>
      </c>
      <c r="Q10" s="72">
        <v>20</v>
      </c>
      <c r="R10" s="73">
        <v>9</v>
      </c>
      <c r="S10" s="73">
        <v>12</v>
      </c>
      <c r="T10" s="72">
        <v>1</v>
      </c>
      <c r="U10" s="72">
        <v>19</v>
      </c>
      <c r="V10" s="73"/>
      <c r="W10" s="73">
        <v>11</v>
      </c>
      <c r="X10" s="72">
        <v>6</v>
      </c>
      <c r="Y10" s="72">
        <v>11</v>
      </c>
      <c r="Z10" s="73">
        <v>1</v>
      </c>
      <c r="AA10" s="73">
        <v>9</v>
      </c>
      <c r="AB10" s="72">
        <v>2</v>
      </c>
      <c r="AC10" s="72">
        <v>6</v>
      </c>
      <c r="AD10" s="73">
        <v>2</v>
      </c>
      <c r="AE10" s="73">
        <v>10</v>
      </c>
      <c r="AF10" s="70">
        <f t="shared" si="0"/>
        <v>60</v>
      </c>
      <c r="AG10" s="70">
        <f t="shared" si="1"/>
        <v>244</v>
      </c>
      <c r="AH10" s="73">
        <v>304</v>
      </c>
    </row>
    <row r="11" spans="1:34">
      <c r="A11" s="72">
        <v>1997</v>
      </c>
      <c r="B11" s="73">
        <v>0</v>
      </c>
      <c r="C11" s="73">
        <v>5</v>
      </c>
      <c r="D11" s="72">
        <v>3</v>
      </c>
      <c r="E11" s="72">
        <v>8</v>
      </c>
      <c r="F11" s="73">
        <v>4</v>
      </c>
      <c r="G11" s="73">
        <v>9</v>
      </c>
      <c r="H11" s="72">
        <v>5</v>
      </c>
      <c r="I11" s="72">
        <v>16</v>
      </c>
      <c r="J11" s="73">
        <v>4</v>
      </c>
      <c r="K11" s="73">
        <v>31</v>
      </c>
      <c r="L11" s="72">
        <v>10</v>
      </c>
      <c r="M11" s="72">
        <v>23</v>
      </c>
      <c r="N11" s="73">
        <v>13</v>
      </c>
      <c r="O11" s="73">
        <v>27</v>
      </c>
      <c r="P11" s="72">
        <v>4</v>
      </c>
      <c r="Q11" s="72">
        <v>24</v>
      </c>
      <c r="R11" s="73">
        <v>8</v>
      </c>
      <c r="S11" s="73">
        <v>12</v>
      </c>
      <c r="T11" s="72">
        <v>4</v>
      </c>
      <c r="U11" s="72">
        <v>13</v>
      </c>
      <c r="V11" s="73">
        <v>5</v>
      </c>
      <c r="W11" s="73">
        <v>11</v>
      </c>
      <c r="X11" s="72">
        <v>3</v>
      </c>
      <c r="Y11" s="72">
        <v>8</v>
      </c>
      <c r="Z11" s="73">
        <v>4</v>
      </c>
      <c r="AA11" s="73">
        <v>12</v>
      </c>
      <c r="AB11" s="72">
        <v>0</v>
      </c>
      <c r="AC11" s="72">
        <v>10</v>
      </c>
      <c r="AD11" s="73">
        <v>5</v>
      </c>
      <c r="AE11" s="73">
        <v>12</v>
      </c>
      <c r="AF11" s="70">
        <f t="shared" si="0"/>
        <v>72</v>
      </c>
      <c r="AG11" s="70">
        <f t="shared" si="1"/>
        <v>221</v>
      </c>
      <c r="AH11" s="73">
        <v>293</v>
      </c>
    </row>
    <row r="12" spans="1:34">
      <c r="A12" s="72">
        <v>1998</v>
      </c>
      <c r="B12" s="73">
        <v>0</v>
      </c>
      <c r="C12" s="73">
        <v>0</v>
      </c>
      <c r="D12" s="72">
        <v>2</v>
      </c>
      <c r="E12" s="72">
        <v>16</v>
      </c>
      <c r="F12" s="73">
        <v>3</v>
      </c>
      <c r="G12" s="73">
        <v>16</v>
      </c>
      <c r="H12" s="72">
        <v>1</v>
      </c>
      <c r="I12" s="72">
        <v>16</v>
      </c>
      <c r="J12" s="73">
        <v>12</v>
      </c>
      <c r="K12" s="73">
        <v>29</v>
      </c>
      <c r="L12" s="72">
        <v>10</v>
      </c>
      <c r="M12" s="72">
        <v>27</v>
      </c>
      <c r="N12" s="73">
        <v>8</v>
      </c>
      <c r="O12" s="73">
        <v>26</v>
      </c>
      <c r="P12" s="72">
        <v>5</v>
      </c>
      <c r="Q12" s="72">
        <v>17</v>
      </c>
      <c r="R12" s="73">
        <v>7</v>
      </c>
      <c r="S12" s="73">
        <v>17</v>
      </c>
      <c r="T12" s="72">
        <v>2</v>
      </c>
      <c r="U12" s="72">
        <v>10</v>
      </c>
      <c r="V12" s="73">
        <v>1</v>
      </c>
      <c r="W12" s="73">
        <v>4</v>
      </c>
      <c r="X12" s="72">
        <v>4</v>
      </c>
      <c r="Y12" s="72">
        <v>7</v>
      </c>
      <c r="Z12" s="73">
        <v>2</v>
      </c>
      <c r="AA12" s="73">
        <v>4</v>
      </c>
      <c r="AB12" s="72">
        <v>2</v>
      </c>
      <c r="AC12" s="72">
        <v>11</v>
      </c>
      <c r="AD12" s="73">
        <v>7</v>
      </c>
      <c r="AE12" s="73">
        <v>15</v>
      </c>
      <c r="AF12" s="70">
        <f t="shared" si="0"/>
        <v>66</v>
      </c>
      <c r="AG12" s="70">
        <f t="shared" si="1"/>
        <v>215</v>
      </c>
      <c r="AH12" s="73">
        <v>281</v>
      </c>
    </row>
    <row r="13" spans="1:34" ht="13.5" thickBot="1">
      <c r="A13" s="74">
        <v>1999</v>
      </c>
      <c r="B13" s="75">
        <v>0</v>
      </c>
      <c r="C13" s="75">
        <v>0</v>
      </c>
      <c r="D13" s="74">
        <v>3</v>
      </c>
      <c r="E13" s="74">
        <v>8</v>
      </c>
      <c r="F13" s="75">
        <v>1</v>
      </c>
      <c r="G13" s="75">
        <v>18</v>
      </c>
      <c r="H13" s="74">
        <v>3</v>
      </c>
      <c r="I13" s="74">
        <v>16</v>
      </c>
      <c r="J13" s="75">
        <v>5</v>
      </c>
      <c r="K13" s="75">
        <v>22</v>
      </c>
      <c r="L13" s="74">
        <v>15</v>
      </c>
      <c r="M13" s="74">
        <v>23</v>
      </c>
      <c r="N13" s="75">
        <v>4</v>
      </c>
      <c r="O13" s="75">
        <v>21</v>
      </c>
      <c r="P13" s="74">
        <v>7</v>
      </c>
      <c r="Q13" s="74">
        <v>24</v>
      </c>
      <c r="R13" s="75">
        <v>7</v>
      </c>
      <c r="S13" s="75">
        <v>24</v>
      </c>
      <c r="T13" s="74">
        <v>3</v>
      </c>
      <c r="U13" s="74">
        <v>13</v>
      </c>
      <c r="V13" s="75">
        <v>1</v>
      </c>
      <c r="W13" s="75">
        <v>20</v>
      </c>
      <c r="X13" s="74">
        <v>1</v>
      </c>
      <c r="Y13" s="74">
        <v>10</v>
      </c>
      <c r="Z13" s="75">
        <v>0</v>
      </c>
      <c r="AA13" s="75">
        <v>10</v>
      </c>
      <c r="AB13" s="74">
        <v>6</v>
      </c>
      <c r="AC13" s="74">
        <v>10</v>
      </c>
      <c r="AD13" s="75">
        <v>3</v>
      </c>
      <c r="AE13" s="75">
        <v>12</v>
      </c>
      <c r="AF13" s="74">
        <f t="shared" si="0"/>
        <v>59</v>
      </c>
      <c r="AG13" s="74">
        <f t="shared" si="1"/>
        <v>231</v>
      </c>
      <c r="AH13" s="75">
        <v>290</v>
      </c>
    </row>
    <row r="14" spans="1:34">
      <c r="A14" s="70">
        <v>2000</v>
      </c>
      <c r="B14" s="71">
        <v>0</v>
      </c>
      <c r="C14" s="71">
        <v>3</v>
      </c>
      <c r="D14" s="70">
        <v>5</v>
      </c>
      <c r="E14" s="70">
        <v>13</v>
      </c>
      <c r="F14" s="71">
        <v>0</v>
      </c>
      <c r="G14" s="71">
        <v>14</v>
      </c>
      <c r="H14" s="70">
        <v>2</v>
      </c>
      <c r="I14" s="70">
        <v>20</v>
      </c>
      <c r="J14" s="71">
        <v>6</v>
      </c>
      <c r="K14" s="71">
        <v>21</v>
      </c>
      <c r="L14" s="70">
        <v>5</v>
      </c>
      <c r="M14" s="70">
        <v>29</v>
      </c>
      <c r="N14" s="71">
        <v>8</v>
      </c>
      <c r="O14" s="71">
        <v>32</v>
      </c>
      <c r="P14" s="70">
        <v>7</v>
      </c>
      <c r="Q14" s="70">
        <v>30</v>
      </c>
      <c r="R14" s="71">
        <v>9</v>
      </c>
      <c r="S14" s="71">
        <v>28</v>
      </c>
      <c r="T14" s="70">
        <v>5</v>
      </c>
      <c r="U14" s="70">
        <v>16</v>
      </c>
      <c r="V14" s="71">
        <v>4</v>
      </c>
      <c r="W14" s="71">
        <v>12</v>
      </c>
      <c r="X14" s="70">
        <v>1</v>
      </c>
      <c r="Y14" s="70">
        <v>7</v>
      </c>
      <c r="Z14" s="71">
        <v>2</v>
      </c>
      <c r="AA14" s="71">
        <v>11</v>
      </c>
      <c r="AB14" s="70">
        <v>1</v>
      </c>
      <c r="AC14" s="70">
        <v>9</v>
      </c>
      <c r="AD14" s="71">
        <v>3</v>
      </c>
      <c r="AE14" s="71">
        <v>17</v>
      </c>
      <c r="AF14" s="70">
        <f t="shared" si="0"/>
        <v>58</v>
      </c>
      <c r="AG14" s="70">
        <f t="shared" si="1"/>
        <v>262</v>
      </c>
      <c r="AH14" s="71">
        <v>320</v>
      </c>
    </row>
    <row r="15" spans="1:34">
      <c r="A15" s="72">
        <v>2001</v>
      </c>
      <c r="B15" s="73">
        <v>0</v>
      </c>
      <c r="C15" s="73">
        <v>2</v>
      </c>
      <c r="D15" s="72">
        <v>1</v>
      </c>
      <c r="E15" s="72">
        <v>19</v>
      </c>
      <c r="F15" s="73">
        <v>4</v>
      </c>
      <c r="G15" s="73">
        <v>12</v>
      </c>
      <c r="H15" s="72">
        <v>5</v>
      </c>
      <c r="I15" s="72">
        <v>15</v>
      </c>
      <c r="J15" s="73">
        <v>4</v>
      </c>
      <c r="K15" s="73">
        <v>21</v>
      </c>
      <c r="L15" s="72">
        <v>5</v>
      </c>
      <c r="M15" s="72">
        <v>23</v>
      </c>
      <c r="N15" s="73">
        <v>7</v>
      </c>
      <c r="O15" s="73">
        <v>29</v>
      </c>
      <c r="P15" s="72">
        <v>9</v>
      </c>
      <c r="Q15" s="72">
        <v>26</v>
      </c>
      <c r="R15" s="73">
        <v>6</v>
      </c>
      <c r="S15" s="73">
        <v>18</v>
      </c>
      <c r="T15" s="72">
        <v>3</v>
      </c>
      <c r="U15" s="72">
        <v>15</v>
      </c>
      <c r="V15" s="73">
        <v>3</v>
      </c>
      <c r="W15" s="73">
        <v>9</v>
      </c>
      <c r="X15" s="72">
        <v>1</v>
      </c>
      <c r="Y15" s="72">
        <v>15</v>
      </c>
      <c r="Z15" s="73">
        <v>3</v>
      </c>
      <c r="AA15" s="73">
        <v>5</v>
      </c>
      <c r="AB15" s="72">
        <v>0</v>
      </c>
      <c r="AC15" s="72">
        <v>13</v>
      </c>
      <c r="AD15" s="73">
        <v>3</v>
      </c>
      <c r="AE15" s="73">
        <v>12</v>
      </c>
      <c r="AF15" s="70">
        <f t="shared" si="0"/>
        <v>54</v>
      </c>
      <c r="AG15" s="70">
        <f t="shared" si="1"/>
        <v>234</v>
      </c>
      <c r="AH15" s="73">
        <v>288</v>
      </c>
    </row>
    <row r="16" spans="1:34">
      <c r="A16" s="72">
        <v>2002</v>
      </c>
      <c r="B16" s="73">
        <v>0</v>
      </c>
      <c r="C16" s="73">
        <v>1</v>
      </c>
      <c r="D16" s="72">
        <v>5</v>
      </c>
      <c r="E16" s="72">
        <v>11</v>
      </c>
      <c r="F16" s="73">
        <v>3</v>
      </c>
      <c r="G16" s="73">
        <v>11</v>
      </c>
      <c r="H16" s="72">
        <v>5</v>
      </c>
      <c r="I16" s="72">
        <v>13</v>
      </c>
      <c r="J16" s="73">
        <v>5</v>
      </c>
      <c r="K16" s="73">
        <v>19</v>
      </c>
      <c r="L16" s="72">
        <v>1</v>
      </c>
      <c r="M16" s="72">
        <v>25</v>
      </c>
      <c r="N16" s="73">
        <v>7</v>
      </c>
      <c r="O16" s="73">
        <v>25</v>
      </c>
      <c r="P16" s="72">
        <v>17</v>
      </c>
      <c r="Q16" s="72">
        <v>29</v>
      </c>
      <c r="R16" s="73">
        <v>6</v>
      </c>
      <c r="S16" s="73">
        <v>22</v>
      </c>
      <c r="T16" s="72">
        <v>3</v>
      </c>
      <c r="U16" s="72">
        <v>17</v>
      </c>
      <c r="V16" s="73">
        <v>3</v>
      </c>
      <c r="W16" s="73">
        <v>9</v>
      </c>
      <c r="X16" s="72">
        <v>2</v>
      </c>
      <c r="Y16" s="72">
        <v>11</v>
      </c>
      <c r="Z16" s="73">
        <v>3</v>
      </c>
      <c r="AA16" s="73">
        <v>11</v>
      </c>
      <c r="AB16" s="72">
        <v>1</v>
      </c>
      <c r="AC16" s="72">
        <v>4</v>
      </c>
      <c r="AD16" s="73">
        <v>3</v>
      </c>
      <c r="AE16" s="73">
        <v>14</v>
      </c>
      <c r="AF16" s="70">
        <f t="shared" si="0"/>
        <v>64</v>
      </c>
      <c r="AG16" s="70">
        <f t="shared" si="1"/>
        <v>222</v>
      </c>
      <c r="AH16" s="73">
        <v>286</v>
      </c>
    </row>
    <row r="17" spans="1:34">
      <c r="A17" s="72">
        <v>2003</v>
      </c>
      <c r="B17" s="73">
        <v>1</v>
      </c>
      <c r="C17" s="73">
        <v>0</v>
      </c>
      <c r="D17" s="72">
        <v>3</v>
      </c>
      <c r="E17" s="72">
        <v>4</v>
      </c>
      <c r="F17" s="73">
        <v>2</v>
      </c>
      <c r="G17" s="73">
        <v>16</v>
      </c>
      <c r="H17" s="72">
        <v>4</v>
      </c>
      <c r="I17" s="72">
        <v>15</v>
      </c>
      <c r="J17" s="73">
        <v>7</v>
      </c>
      <c r="K17" s="73">
        <v>13</v>
      </c>
      <c r="L17" s="72">
        <v>9</v>
      </c>
      <c r="M17" s="72">
        <v>14</v>
      </c>
      <c r="N17" s="73">
        <v>12</v>
      </c>
      <c r="O17" s="73">
        <v>30</v>
      </c>
      <c r="P17" s="72">
        <v>7</v>
      </c>
      <c r="Q17" s="72">
        <v>32</v>
      </c>
      <c r="R17" s="73">
        <v>4</v>
      </c>
      <c r="S17" s="73">
        <v>23</v>
      </c>
      <c r="T17" s="72">
        <v>10</v>
      </c>
      <c r="U17" s="72">
        <v>21</v>
      </c>
      <c r="V17" s="73">
        <v>5</v>
      </c>
      <c r="W17" s="73">
        <v>13</v>
      </c>
      <c r="X17" s="72">
        <v>0</v>
      </c>
      <c r="Y17" s="72">
        <v>6</v>
      </c>
      <c r="Z17" s="73">
        <v>0</v>
      </c>
      <c r="AA17" s="73">
        <v>6</v>
      </c>
      <c r="AB17" s="72">
        <v>4</v>
      </c>
      <c r="AC17" s="72">
        <v>9</v>
      </c>
      <c r="AD17" s="73">
        <v>2</v>
      </c>
      <c r="AE17" s="73">
        <v>9</v>
      </c>
      <c r="AF17" s="70">
        <f t="shared" si="0"/>
        <v>70</v>
      </c>
      <c r="AG17" s="70">
        <f t="shared" si="1"/>
        <v>211</v>
      </c>
      <c r="AH17" s="73">
        <v>281</v>
      </c>
    </row>
    <row r="18" spans="1:34" ht="13.5" thickBot="1">
      <c r="A18" s="74">
        <v>2004</v>
      </c>
      <c r="B18" s="75">
        <v>3</v>
      </c>
      <c r="C18" s="75">
        <v>2</v>
      </c>
      <c r="D18" s="74">
        <v>2</v>
      </c>
      <c r="E18" s="74">
        <v>8</v>
      </c>
      <c r="F18" s="75">
        <v>3</v>
      </c>
      <c r="G18" s="75">
        <v>23</v>
      </c>
      <c r="H18" s="74">
        <v>3</v>
      </c>
      <c r="I18" s="74">
        <v>21</v>
      </c>
      <c r="J18" s="75">
        <v>6</v>
      </c>
      <c r="K18" s="75">
        <v>16</v>
      </c>
      <c r="L18" s="74">
        <v>6</v>
      </c>
      <c r="M18" s="74">
        <v>15</v>
      </c>
      <c r="N18" s="75">
        <v>13</v>
      </c>
      <c r="O18" s="75">
        <v>25</v>
      </c>
      <c r="P18" s="74">
        <v>11</v>
      </c>
      <c r="Q18" s="74">
        <v>42</v>
      </c>
      <c r="R18" s="75">
        <v>5</v>
      </c>
      <c r="S18" s="75">
        <v>28</v>
      </c>
      <c r="T18" s="74">
        <v>4</v>
      </c>
      <c r="U18" s="74">
        <v>12</v>
      </c>
      <c r="V18" s="75">
        <v>3</v>
      </c>
      <c r="W18" s="75">
        <v>16</v>
      </c>
      <c r="X18" s="74">
        <v>3</v>
      </c>
      <c r="Y18" s="74">
        <v>6</v>
      </c>
      <c r="Z18" s="75">
        <v>2</v>
      </c>
      <c r="AA18" s="75">
        <v>10</v>
      </c>
      <c r="AB18" s="74">
        <v>1</v>
      </c>
      <c r="AC18" s="74">
        <v>7</v>
      </c>
      <c r="AD18" s="75">
        <v>5</v>
      </c>
      <c r="AE18" s="75">
        <v>15</v>
      </c>
      <c r="AF18" s="74">
        <f t="shared" si="0"/>
        <v>70</v>
      </c>
      <c r="AG18" s="74">
        <f t="shared" si="1"/>
        <v>246</v>
      </c>
      <c r="AH18" s="75">
        <v>316</v>
      </c>
    </row>
    <row r="19" spans="1:34">
      <c r="A19" s="70">
        <v>2005</v>
      </c>
      <c r="B19" s="71">
        <v>3</v>
      </c>
      <c r="C19" s="71">
        <v>0</v>
      </c>
      <c r="D19" s="70">
        <v>2</v>
      </c>
      <c r="E19" s="70">
        <v>9</v>
      </c>
      <c r="F19" s="71">
        <v>3</v>
      </c>
      <c r="G19" s="71">
        <v>17</v>
      </c>
      <c r="H19" s="70">
        <v>3</v>
      </c>
      <c r="I19" s="70">
        <v>14</v>
      </c>
      <c r="J19" s="71">
        <v>2</v>
      </c>
      <c r="K19" s="71">
        <v>17</v>
      </c>
      <c r="L19" s="70">
        <v>6</v>
      </c>
      <c r="M19" s="70">
        <v>29</v>
      </c>
      <c r="N19" s="71">
        <v>11</v>
      </c>
      <c r="O19" s="71">
        <v>29</v>
      </c>
      <c r="P19" s="70">
        <v>2</v>
      </c>
      <c r="Q19" s="70">
        <v>38</v>
      </c>
      <c r="R19" s="71">
        <v>4</v>
      </c>
      <c r="S19" s="71">
        <v>25</v>
      </c>
      <c r="T19" s="70">
        <v>6</v>
      </c>
      <c r="U19" s="70">
        <v>19</v>
      </c>
      <c r="V19" s="71">
        <v>3</v>
      </c>
      <c r="W19" s="71">
        <v>13</v>
      </c>
      <c r="X19" s="70">
        <v>1</v>
      </c>
      <c r="Y19" s="70">
        <v>9</v>
      </c>
      <c r="Z19" s="71">
        <v>4</v>
      </c>
      <c r="AA19" s="71">
        <v>5</v>
      </c>
      <c r="AB19" s="70">
        <v>2</v>
      </c>
      <c r="AC19" s="70">
        <v>9</v>
      </c>
      <c r="AD19" s="71">
        <v>4</v>
      </c>
      <c r="AE19" s="71">
        <v>12</v>
      </c>
      <c r="AF19" s="70">
        <f t="shared" si="0"/>
        <v>56</v>
      </c>
      <c r="AG19" s="70">
        <f t="shared" si="1"/>
        <v>245</v>
      </c>
      <c r="AH19" s="71">
        <v>301</v>
      </c>
    </row>
    <row r="20" spans="1:34">
      <c r="A20" s="72">
        <v>2006</v>
      </c>
      <c r="B20" s="73">
        <v>0</v>
      </c>
      <c r="C20" s="73">
        <v>1</v>
      </c>
      <c r="D20" s="72">
        <v>2</v>
      </c>
      <c r="E20" s="72">
        <v>13</v>
      </c>
      <c r="F20" s="73">
        <v>2</v>
      </c>
      <c r="G20" s="73">
        <v>15</v>
      </c>
      <c r="H20" s="72">
        <v>5</v>
      </c>
      <c r="I20" s="72">
        <v>19</v>
      </c>
      <c r="J20" s="73">
        <v>3</v>
      </c>
      <c r="K20" s="73">
        <v>17</v>
      </c>
      <c r="L20" s="72">
        <v>3</v>
      </c>
      <c r="M20" s="72">
        <v>28</v>
      </c>
      <c r="N20" s="73">
        <v>7</v>
      </c>
      <c r="O20" s="73">
        <v>17</v>
      </c>
      <c r="P20" s="72">
        <v>8</v>
      </c>
      <c r="Q20" s="72">
        <v>26</v>
      </c>
      <c r="R20" s="73">
        <v>10</v>
      </c>
      <c r="S20" s="73">
        <v>29</v>
      </c>
      <c r="T20" s="72">
        <v>7</v>
      </c>
      <c r="U20" s="72">
        <v>19</v>
      </c>
      <c r="V20" s="73">
        <v>2</v>
      </c>
      <c r="W20" s="73">
        <v>16</v>
      </c>
      <c r="X20" s="72">
        <v>1</v>
      </c>
      <c r="Y20" s="72">
        <v>6</v>
      </c>
      <c r="Z20" s="73">
        <v>1</v>
      </c>
      <c r="AA20" s="73">
        <v>3</v>
      </c>
      <c r="AB20" s="72">
        <v>2</v>
      </c>
      <c r="AC20" s="72">
        <v>7</v>
      </c>
      <c r="AD20" s="73">
        <v>2</v>
      </c>
      <c r="AE20" s="73">
        <v>12</v>
      </c>
      <c r="AF20" s="70">
        <f t="shared" si="0"/>
        <v>55</v>
      </c>
      <c r="AG20" s="70">
        <f t="shared" si="1"/>
        <v>228</v>
      </c>
      <c r="AH20" s="73">
        <v>283</v>
      </c>
    </row>
    <row r="21" spans="1:34">
      <c r="A21" s="72">
        <v>2007</v>
      </c>
      <c r="B21" s="73">
        <v>0</v>
      </c>
      <c r="C21" s="73">
        <v>0</v>
      </c>
      <c r="D21" s="72">
        <v>1</v>
      </c>
      <c r="E21" s="72">
        <v>13</v>
      </c>
      <c r="F21" s="73">
        <v>1</v>
      </c>
      <c r="G21" s="73">
        <v>12</v>
      </c>
      <c r="H21" s="72">
        <v>3</v>
      </c>
      <c r="I21" s="72">
        <v>16</v>
      </c>
      <c r="J21" s="73">
        <v>1</v>
      </c>
      <c r="K21" s="73">
        <v>12</v>
      </c>
      <c r="L21" s="72">
        <v>4</v>
      </c>
      <c r="M21" s="72">
        <v>16</v>
      </c>
      <c r="N21" s="73">
        <v>8</v>
      </c>
      <c r="O21" s="73">
        <v>24</v>
      </c>
      <c r="P21" s="72">
        <v>6</v>
      </c>
      <c r="Q21" s="72">
        <v>30</v>
      </c>
      <c r="R21" s="73">
        <v>8</v>
      </c>
      <c r="S21" s="73">
        <v>26</v>
      </c>
      <c r="T21" s="72">
        <v>4</v>
      </c>
      <c r="U21" s="72">
        <v>14</v>
      </c>
      <c r="V21" s="73">
        <v>4</v>
      </c>
      <c r="W21" s="73">
        <v>18</v>
      </c>
      <c r="X21" s="72">
        <v>1</v>
      </c>
      <c r="Y21" s="72">
        <v>12</v>
      </c>
      <c r="Z21" s="73">
        <v>0</v>
      </c>
      <c r="AA21" s="73">
        <v>5</v>
      </c>
      <c r="AB21" s="72">
        <v>4</v>
      </c>
      <c r="AC21" s="72">
        <v>5</v>
      </c>
      <c r="AD21" s="73">
        <v>4</v>
      </c>
      <c r="AE21" s="73">
        <v>10</v>
      </c>
      <c r="AF21" s="70">
        <f t="shared" si="0"/>
        <v>49</v>
      </c>
      <c r="AG21" s="70">
        <f t="shared" si="1"/>
        <v>213</v>
      </c>
      <c r="AH21" s="73">
        <v>262</v>
      </c>
    </row>
    <row r="22" spans="1:34">
      <c r="A22" s="72">
        <v>2008</v>
      </c>
      <c r="B22" s="73">
        <v>3</v>
      </c>
      <c r="C22" s="73">
        <v>3</v>
      </c>
      <c r="D22" s="72">
        <v>2</v>
      </c>
      <c r="E22" s="72">
        <v>12</v>
      </c>
      <c r="F22" s="73">
        <v>0</v>
      </c>
      <c r="G22" s="73">
        <v>17</v>
      </c>
      <c r="H22" s="72">
        <v>4</v>
      </c>
      <c r="I22" s="72">
        <v>13</v>
      </c>
      <c r="J22" s="73">
        <v>5</v>
      </c>
      <c r="K22" s="73">
        <v>14</v>
      </c>
      <c r="L22" s="72">
        <v>5</v>
      </c>
      <c r="M22" s="72">
        <v>22</v>
      </c>
      <c r="N22" s="73">
        <v>5</v>
      </c>
      <c r="O22" s="73">
        <v>31</v>
      </c>
      <c r="P22" s="72">
        <v>13</v>
      </c>
      <c r="Q22" s="72">
        <v>28</v>
      </c>
      <c r="R22" s="73">
        <v>9</v>
      </c>
      <c r="S22" s="73">
        <v>24</v>
      </c>
      <c r="T22" s="72">
        <v>12</v>
      </c>
      <c r="U22" s="72">
        <v>25</v>
      </c>
      <c r="V22" s="73">
        <v>3</v>
      </c>
      <c r="W22" s="73">
        <v>14</v>
      </c>
      <c r="X22" s="72">
        <v>2</v>
      </c>
      <c r="Y22" s="72">
        <v>6</v>
      </c>
      <c r="Z22" s="73">
        <v>2</v>
      </c>
      <c r="AA22" s="73">
        <v>7</v>
      </c>
      <c r="AB22" s="72">
        <v>1</v>
      </c>
      <c r="AC22" s="72">
        <v>10</v>
      </c>
      <c r="AD22" s="73">
        <v>6</v>
      </c>
      <c r="AE22" s="73">
        <v>10</v>
      </c>
      <c r="AF22" s="70">
        <f t="shared" si="0"/>
        <v>72</v>
      </c>
      <c r="AG22" s="70">
        <f t="shared" si="1"/>
        <v>236</v>
      </c>
      <c r="AH22" s="73">
        <v>308</v>
      </c>
    </row>
    <row r="23" spans="1:34" ht="13.5" thickBot="1">
      <c r="A23" s="74">
        <v>2009</v>
      </c>
      <c r="B23" s="75">
        <v>1</v>
      </c>
      <c r="C23" s="75">
        <v>0</v>
      </c>
      <c r="D23" s="74">
        <v>6</v>
      </c>
      <c r="E23" s="74">
        <v>10</v>
      </c>
      <c r="F23" s="75">
        <v>5</v>
      </c>
      <c r="G23" s="75">
        <v>18</v>
      </c>
      <c r="H23" s="74">
        <v>6</v>
      </c>
      <c r="I23" s="74">
        <v>13</v>
      </c>
      <c r="J23" s="75">
        <v>4</v>
      </c>
      <c r="K23" s="75">
        <v>16</v>
      </c>
      <c r="L23" s="74">
        <v>5</v>
      </c>
      <c r="M23" s="74">
        <v>30</v>
      </c>
      <c r="N23" s="75">
        <v>4</v>
      </c>
      <c r="O23" s="75">
        <v>20</v>
      </c>
      <c r="P23" s="74">
        <v>6</v>
      </c>
      <c r="Q23" s="74">
        <v>28</v>
      </c>
      <c r="R23" s="75">
        <v>14</v>
      </c>
      <c r="S23" s="75">
        <v>35</v>
      </c>
      <c r="T23" s="74">
        <v>10</v>
      </c>
      <c r="U23" s="74">
        <v>22</v>
      </c>
      <c r="V23" s="75">
        <v>4</v>
      </c>
      <c r="W23" s="75">
        <v>7</v>
      </c>
      <c r="X23" s="74">
        <v>2</v>
      </c>
      <c r="Y23" s="74">
        <v>14</v>
      </c>
      <c r="Z23" s="75">
        <v>2</v>
      </c>
      <c r="AA23" s="75">
        <v>6</v>
      </c>
      <c r="AB23" s="74">
        <v>1</v>
      </c>
      <c r="AC23" s="74">
        <v>9</v>
      </c>
      <c r="AD23" s="75">
        <v>4</v>
      </c>
      <c r="AE23" s="75">
        <v>12</v>
      </c>
      <c r="AF23" s="74">
        <f t="shared" si="0"/>
        <v>74</v>
      </c>
      <c r="AG23" s="74">
        <f t="shared" si="1"/>
        <v>240</v>
      </c>
      <c r="AH23" s="75">
        <v>314</v>
      </c>
    </row>
    <row r="24" spans="1:34">
      <c r="A24" s="70">
        <v>2010</v>
      </c>
      <c r="B24" s="71">
        <v>0</v>
      </c>
      <c r="C24" s="71">
        <v>0</v>
      </c>
      <c r="D24" s="70">
        <v>2</v>
      </c>
      <c r="E24" s="70">
        <v>9</v>
      </c>
      <c r="F24" s="71">
        <v>6</v>
      </c>
      <c r="G24" s="71">
        <v>23</v>
      </c>
      <c r="H24" s="70">
        <v>3</v>
      </c>
      <c r="I24" s="70">
        <v>24</v>
      </c>
      <c r="J24" s="71">
        <v>5</v>
      </c>
      <c r="K24" s="71">
        <v>15</v>
      </c>
      <c r="L24" s="70">
        <v>5</v>
      </c>
      <c r="M24" s="70">
        <v>18</v>
      </c>
      <c r="N24" s="71">
        <v>10</v>
      </c>
      <c r="O24" s="71">
        <v>35</v>
      </c>
      <c r="P24" s="70">
        <v>13</v>
      </c>
      <c r="Q24" s="70">
        <v>36</v>
      </c>
      <c r="R24" s="71">
        <v>8</v>
      </c>
      <c r="S24" s="71">
        <v>32</v>
      </c>
      <c r="T24" s="70">
        <v>8</v>
      </c>
      <c r="U24" s="70">
        <v>31</v>
      </c>
      <c r="V24" s="71">
        <v>7</v>
      </c>
      <c r="W24" s="71">
        <v>22</v>
      </c>
      <c r="X24" s="70">
        <v>2</v>
      </c>
      <c r="Y24" s="70">
        <v>9</v>
      </c>
      <c r="Z24" s="71">
        <v>0</v>
      </c>
      <c r="AA24" s="71">
        <v>11</v>
      </c>
      <c r="AB24" s="70">
        <v>2</v>
      </c>
      <c r="AC24" s="70">
        <v>8</v>
      </c>
      <c r="AD24" s="71">
        <v>4</v>
      </c>
      <c r="AE24" s="71">
        <v>9</v>
      </c>
      <c r="AF24" s="70">
        <f t="shared" si="0"/>
        <v>75</v>
      </c>
      <c r="AG24" s="70">
        <f t="shared" si="1"/>
        <v>282</v>
      </c>
      <c r="AH24" s="71">
        <v>357</v>
      </c>
    </row>
    <row r="25" spans="1:34">
      <c r="A25" s="72">
        <v>2011</v>
      </c>
      <c r="B25" s="73">
        <v>0</v>
      </c>
      <c r="C25" s="73">
        <v>1</v>
      </c>
      <c r="D25" s="72">
        <v>2</v>
      </c>
      <c r="E25" s="72">
        <v>12</v>
      </c>
      <c r="F25" s="73">
        <v>4</v>
      </c>
      <c r="G25" s="73">
        <v>19</v>
      </c>
      <c r="H25" s="72">
        <v>10</v>
      </c>
      <c r="I25" s="72">
        <v>18</v>
      </c>
      <c r="J25" s="73">
        <v>4</v>
      </c>
      <c r="K25" s="73">
        <v>15</v>
      </c>
      <c r="L25" s="72">
        <v>9</v>
      </c>
      <c r="M25" s="72">
        <v>22</v>
      </c>
      <c r="N25" s="73">
        <v>5</v>
      </c>
      <c r="O25" s="73">
        <v>32</v>
      </c>
      <c r="P25" s="72">
        <v>16</v>
      </c>
      <c r="Q25" s="72">
        <v>39</v>
      </c>
      <c r="R25" s="73">
        <v>11</v>
      </c>
      <c r="S25" s="73">
        <v>36</v>
      </c>
      <c r="T25" s="72">
        <v>9</v>
      </c>
      <c r="U25" s="72">
        <v>31</v>
      </c>
      <c r="V25" s="73">
        <v>1</v>
      </c>
      <c r="W25" s="73">
        <v>23</v>
      </c>
      <c r="X25" s="72">
        <v>5</v>
      </c>
      <c r="Y25" s="72">
        <v>9</v>
      </c>
      <c r="Z25" s="73">
        <v>1</v>
      </c>
      <c r="AA25" s="73">
        <v>11</v>
      </c>
      <c r="AB25" s="72">
        <v>2</v>
      </c>
      <c r="AC25" s="72">
        <v>5</v>
      </c>
      <c r="AD25" s="73">
        <v>6</v>
      </c>
      <c r="AE25" s="73">
        <v>16</v>
      </c>
      <c r="AF25" s="70">
        <f t="shared" si="0"/>
        <v>85</v>
      </c>
      <c r="AG25" s="70">
        <f t="shared" si="1"/>
        <v>289</v>
      </c>
      <c r="AH25" s="73">
        <v>374</v>
      </c>
    </row>
    <row r="26" spans="1:34">
      <c r="A26" s="72">
        <v>2012</v>
      </c>
      <c r="B26" s="73">
        <v>0</v>
      </c>
      <c r="C26" s="73">
        <v>1</v>
      </c>
      <c r="D26" s="72">
        <v>5</v>
      </c>
      <c r="E26" s="72">
        <v>13</v>
      </c>
      <c r="F26" s="73">
        <v>6</v>
      </c>
      <c r="G26" s="73">
        <v>13</v>
      </c>
      <c r="H26" s="72">
        <v>4</v>
      </c>
      <c r="I26" s="72">
        <v>20</v>
      </c>
      <c r="J26" s="73">
        <v>5</v>
      </c>
      <c r="K26" s="73">
        <v>22</v>
      </c>
      <c r="L26" s="72">
        <v>7</v>
      </c>
      <c r="M26" s="72">
        <v>22</v>
      </c>
      <c r="N26" s="73">
        <v>10</v>
      </c>
      <c r="O26" s="73">
        <v>34</v>
      </c>
      <c r="P26" s="72">
        <v>11</v>
      </c>
      <c r="Q26" s="72">
        <v>41</v>
      </c>
      <c r="R26" s="73">
        <v>11</v>
      </c>
      <c r="S26" s="73">
        <v>35</v>
      </c>
      <c r="T26" s="72">
        <v>11</v>
      </c>
      <c r="U26" s="72">
        <v>21</v>
      </c>
      <c r="V26" s="73">
        <v>7</v>
      </c>
      <c r="W26" s="73">
        <v>22</v>
      </c>
      <c r="X26" s="72">
        <v>9</v>
      </c>
      <c r="Y26" s="72">
        <v>13</v>
      </c>
      <c r="Z26" s="73">
        <v>5</v>
      </c>
      <c r="AA26" s="73">
        <v>8</v>
      </c>
      <c r="AB26" s="72">
        <v>3</v>
      </c>
      <c r="AC26" s="72">
        <v>11</v>
      </c>
      <c r="AD26" s="73">
        <v>2</v>
      </c>
      <c r="AE26" s="73">
        <v>8</v>
      </c>
      <c r="AF26" s="70">
        <f t="shared" si="0"/>
        <v>96</v>
      </c>
      <c r="AG26" s="70">
        <f t="shared" si="1"/>
        <v>284</v>
      </c>
      <c r="AH26" s="73">
        <v>380</v>
      </c>
    </row>
    <row r="27" spans="1:34">
      <c r="A27" s="72">
        <v>2013</v>
      </c>
      <c r="B27" s="73">
        <v>4</v>
      </c>
      <c r="C27" s="73">
        <v>2</v>
      </c>
      <c r="D27" s="72">
        <v>3</v>
      </c>
      <c r="E27" s="72">
        <v>6</v>
      </c>
      <c r="F27" s="73">
        <v>5</v>
      </c>
      <c r="G27" s="73">
        <v>12</v>
      </c>
      <c r="H27" s="72">
        <v>4</v>
      </c>
      <c r="I27" s="72">
        <v>17</v>
      </c>
      <c r="J27" s="73">
        <v>3</v>
      </c>
      <c r="K27" s="73">
        <v>19</v>
      </c>
      <c r="L27" s="72">
        <v>6</v>
      </c>
      <c r="M27" s="72">
        <v>16</v>
      </c>
      <c r="N27" s="73">
        <v>10</v>
      </c>
      <c r="O27" s="73">
        <v>32</v>
      </c>
      <c r="P27" s="72">
        <v>8</v>
      </c>
      <c r="Q27" s="72">
        <v>31</v>
      </c>
      <c r="R27" s="73">
        <v>10</v>
      </c>
      <c r="S27" s="73">
        <v>35</v>
      </c>
      <c r="T27" s="72">
        <v>13</v>
      </c>
      <c r="U27" s="72">
        <v>46</v>
      </c>
      <c r="V27" s="73">
        <v>1</v>
      </c>
      <c r="W27" s="73">
        <v>16</v>
      </c>
      <c r="X27" s="72">
        <v>7</v>
      </c>
      <c r="Y27" s="72">
        <v>8</v>
      </c>
      <c r="Z27" s="73">
        <v>3</v>
      </c>
      <c r="AA27" s="73">
        <v>4</v>
      </c>
      <c r="AB27" s="72">
        <v>1</v>
      </c>
      <c r="AC27" s="72">
        <v>9</v>
      </c>
      <c r="AD27" s="73">
        <v>2</v>
      </c>
      <c r="AE27" s="73">
        <v>8</v>
      </c>
      <c r="AF27" s="70">
        <f t="shared" si="0"/>
        <v>80</v>
      </c>
      <c r="AG27" s="70">
        <f t="shared" si="1"/>
        <v>261</v>
      </c>
      <c r="AH27" s="73">
        <v>341</v>
      </c>
    </row>
    <row r="28" spans="1:34" ht="13.5" thickBot="1">
      <c r="A28" s="74">
        <v>2014</v>
      </c>
      <c r="B28" s="75">
        <v>1</v>
      </c>
      <c r="C28" s="75">
        <v>0</v>
      </c>
      <c r="D28" s="74">
        <v>7</v>
      </c>
      <c r="E28" s="74">
        <v>7</v>
      </c>
      <c r="F28" s="75">
        <v>5</v>
      </c>
      <c r="G28" s="75">
        <v>22</v>
      </c>
      <c r="H28" s="74">
        <v>3</v>
      </c>
      <c r="I28" s="74">
        <v>15</v>
      </c>
      <c r="J28" s="75">
        <v>2</v>
      </c>
      <c r="K28" s="75">
        <v>14</v>
      </c>
      <c r="L28" s="74">
        <v>5</v>
      </c>
      <c r="M28" s="74">
        <v>24</v>
      </c>
      <c r="N28" s="75">
        <v>9</v>
      </c>
      <c r="O28" s="75">
        <v>16</v>
      </c>
      <c r="P28" s="74">
        <v>13</v>
      </c>
      <c r="Q28" s="74">
        <v>23</v>
      </c>
      <c r="R28" s="75">
        <v>21</v>
      </c>
      <c r="S28" s="75">
        <v>42</v>
      </c>
      <c r="T28" s="74">
        <v>11</v>
      </c>
      <c r="U28" s="74">
        <v>31</v>
      </c>
      <c r="V28" s="75">
        <v>11</v>
      </c>
      <c r="W28" s="75">
        <v>21</v>
      </c>
      <c r="X28" s="74">
        <v>2</v>
      </c>
      <c r="Y28" s="74">
        <v>21</v>
      </c>
      <c r="Z28" s="75">
        <v>3</v>
      </c>
      <c r="AA28" s="75">
        <v>12</v>
      </c>
      <c r="AB28" s="74">
        <v>5</v>
      </c>
      <c r="AC28" s="74">
        <v>12</v>
      </c>
      <c r="AD28" s="75">
        <v>4</v>
      </c>
      <c r="AE28" s="75">
        <v>17</v>
      </c>
      <c r="AF28" s="74">
        <f t="shared" si="0"/>
        <v>102</v>
      </c>
      <c r="AG28" s="74">
        <f t="shared" si="1"/>
        <v>277</v>
      </c>
      <c r="AH28" s="75">
        <v>379</v>
      </c>
    </row>
    <row r="29" spans="1:34">
      <c r="A29" s="70">
        <v>2015</v>
      </c>
      <c r="B29" s="71">
        <v>0</v>
      </c>
      <c r="C29" s="71">
        <v>2</v>
      </c>
      <c r="D29" s="70">
        <v>5</v>
      </c>
      <c r="E29" s="70">
        <v>9</v>
      </c>
      <c r="F29" s="71">
        <v>7</v>
      </c>
      <c r="G29" s="71">
        <v>11</v>
      </c>
      <c r="H29" s="70">
        <v>9</v>
      </c>
      <c r="I29" s="70">
        <v>16</v>
      </c>
      <c r="J29" s="71">
        <v>6</v>
      </c>
      <c r="K29" s="71">
        <v>22</v>
      </c>
      <c r="L29" s="70">
        <v>4</v>
      </c>
      <c r="M29" s="70">
        <v>15</v>
      </c>
      <c r="N29" s="71">
        <v>5</v>
      </c>
      <c r="O29" s="71">
        <v>25</v>
      </c>
      <c r="P29" s="70">
        <v>19</v>
      </c>
      <c r="Q29" s="70">
        <v>25</v>
      </c>
      <c r="R29" s="71">
        <v>14</v>
      </c>
      <c r="S29" s="71">
        <v>45</v>
      </c>
      <c r="T29" s="70">
        <v>11</v>
      </c>
      <c r="U29" s="70">
        <v>34</v>
      </c>
      <c r="V29" s="71">
        <v>11</v>
      </c>
      <c r="W29" s="71">
        <v>31</v>
      </c>
      <c r="X29" s="70">
        <v>3</v>
      </c>
      <c r="Y29" s="70">
        <v>13</v>
      </c>
      <c r="Z29" s="71">
        <v>2</v>
      </c>
      <c r="AA29" s="71">
        <v>13</v>
      </c>
      <c r="AB29" s="70">
        <v>1</v>
      </c>
      <c r="AC29" s="70">
        <v>6</v>
      </c>
      <c r="AD29" s="71">
        <v>6</v>
      </c>
      <c r="AE29" s="71">
        <v>15</v>
      </c>
      <c r="AF29" s="70">
        <f t="shared" si="0"/>
        <v>103</v>
      </c>
      <c r="AG29" s="70">
        <f t="shared" si="1"/>
        <v>282</v>
      </c>
      <c r="AH29" s="71">
        <v>385</v>
      </c>
    </row>
    <row r="30" spans="1:34">
      <c r="A30" s="72">
        <v>2016</v>
      </c>
      <c r="B30" s="73">
        <v>2</v>
      </c>
      <c r="C30" s="73">
        <v>1</v>
      </c>
      <c r="D30" s="72">
        <v>4</v>
      </c>
      <c r="E30" s="72">
        <v>6</v>
      </c>
      <c r="F30" s="73">
        <v>4</v>
      </c>
      <c r="G30" s="73">
        <v>14</v>
      </c>
      <c r="H30" s="72">
        <v>12</v>
      </c>
      <c r="I30" s="72">
        <v>17</v>
      </c>
      <c r="J30" s="73">
        <v>8</v>
      </c>
      <c r="K30" s="73">
        <v>18</v>
      </c>
      <c r="L30" s="72">
        <v>10</v>
      </c>
      <c r="M30" s="72">
        <v>24</v>
      </c>
      <c r="N30" s="73">
        <v>2</v>
      </c>
      <c r="O30" s="73">
        <v>9</v>
      </c>
      <c r="P30" s="72">
        <v>13</v>
      </c>
      <c r="Q30" s="72">
        <v>25</v>
      </c>
      <c r="R30" s="73">
        <v>16</v>
      </c>
      <c r="S30" s="73">
        <v>34</v>
      </c>
      <c r="T30" s="72">
        <v>15</v>
      </c>
      <c r="U30" s="72">
        <v>39</v>
      </c>
      <c r="V30" s="73">
        <v>15</v>
      </c>
      <c r="W30" s="73">
        <v>27</v>
      </c>
      <c r="X30" s="72">
        <v>7</v>
      </c>
      <c r="Y30" s="72">
        <v>20</v>
      </c>
      <c r="Z30" s="73">
        <v>2</v>
      </c>
      <c r="AA30" s="73">
        <v>11</v>
      </c>
      <c r="AB30" s="72">
        <v>3</v>
      </c>
      <c r="AC30" s="72">
        <v>8</v>
      </c>
      <c r="AD30" s="73">
        <v>4</v>
      </c>
      <c r="AE30" s="73">
        <v>18</v>
      </c>
      <c r="AF30" s="70">
        <f t="shared" si="0"/>
        <v>117</v>
      </c>
      <c r="AG30" s="70">
        <f t="shared" si="1"/>
        <v>271</v>
      </c>
      <c r="AH30" s="73">
        <v>388</v>
      </c>
    </row>
    <row r="31" spans="1:34">
      <c r="A31" s="72">
        <v>2017</v>
      </c>
      <c r="B31" s="73">
        <v>2</v>
      </c>
      <c r="C31" s="73">
        <v>2</v>
      </c>
      <c r="D31" s="72">
        <v>5</v>
      </c>
      <c r="E31" s="72">
        <v>18</v>
      </c>
      <c r="F31" s="73">
        <v>5</v>
      </c>
      <c r="G31" s="73">
        <v>26</v>
      </c>
      <c r="H31" s="72">
        <v>6</v>
      </c>
      <c r="I31" s="72">
        <v>10</v>
      </c>
      <c r="J31" s="73">
        <v>8</v>
      </c>
      <c r="K31" s="73">
        <v>21</v>
      </c>
      <c r="L31" s="72">
        <v>11</v>
      </c>
      <c r="M31" s="72">
        <v>22</v>
      </c>
      <c r="N31" s="73">
        <v>8</v>
      </c>
      <c r="O31" s="73">
        <v>17</v>
      </c>
      <c r="P31" s="72">
        <v>6</v>
      </c>
      <c r="Q31" s="72">
        <v>28</v>
      </c>
      <c r="R31" s="73">
        <v>14</v>
      </c>
      <c r="S31" s="73">
        <v>39</v>
      </c>
      <c r="T31" s="72">
        <v>14</v>
      </c>
      <c r="U31" s="72">
        <v>33</v>
      </c>
      <c r="V31" s="73">
        <v>6</v>
      </c>
      <c r="W31" s="73">
        <v>24</v>
      </c>
      <c r="X31" s="72">
        <v>5</v>
      </c>
      <c r="Y31" s="72">
        <v>18</v>
      </c>
      <c r="Z31" s="73">
        <v>3</v>
      </c>
      <c r="AA31" s="73">
        <v>11</v>
      </c>
      <c r="AB31" s="72">
        <v>1</v>
      </c>
      <c r="AC31" s="72">
        <v>14</v>
      </c>
      <c r="AD31" s="73">
        <v>4</v>
      </c>
      <c r="AE31" s="73">
        <v>21</v>
      </c>
      <c r="AF31" s="70">
        <f t="shared" si="0"/>
        <v>98</v>
      </c>
      <c r="AG31" s="70">
        <f t="shared" si="1"/>
        <v>304</v>
      </c>
      <c r="AH31" s="73">
        <v>402</v>
      </c>
    </row>
    <row r="32" spans="1:34">
      <c r="A32" s="72">
        <v>2018</v>
      </c>
      <c r="B32" s="73">
        <v>1</v>
      </c>
      <c r="C32" s="73">
        <v>0</v>
      </c>
      <c r="D32" s="72">
        <v>5</v>
      </c>
      <c r="E32" s="72">
        <v>9</v>
      </c>
      <c r="F32" s="73">
        <v>4</v>
      </c>
      <c r="G32" s="73">
        <v>23</v>
      </c>
      <c r="H32" s="72">
        <v>4</v>
      </c>
      <c r="I32" s="72">
        <v>17</v>
      </c>
      <c r="J32" s="73">
        <v>10</v>
      </c>
      <c r="K32" s="73">
        <v>13</v>
      </c>
      <c r="L32" s="72">
        <v>9</v>
      </c>
      <c r="M32" s="72">
        <v>19</v>
      </c>
      <c r="N32" s="73">
        <v>2</v>
      </c>
      <c r="O32" s="73">
        <v>24</v>
      </c>
      <c r="P32" s="72">
        <v>14</v>
      </c>
      <c r="Q32" s="72">
        <v>27</v>
      </c>
      <c r="R32" s="73">
        <v>15</v>
      </c>
      <c r="S32" s="73">
        <v>40</v>
      </c>
      <c r="T32" s="72">
        <v>14</v>
      </c>
      <c r="U32" s="72">
        <v>35</v>
      </c>
      <c r="V32" s="73">
        <v>7</v>
      </c>
      <c r="W32" s="73">
        <v>38</v>
      </c>
      <c r="X32" s="72">
        <v>9</v>
      </c>
      <c r="Y32" s="72">
        <v>27</v>
      </c>
      <c r="Z32" s="73">
        <v>4</v>
      </c>
      <c r="AA32" s="73">
        <v>10</v>
      </c>
      <c r="AB32" s="72">
        <v>2</v>
      </c>
      <c r="AC32" s="72">
        <v>14</v>
      </c>
      <c r="AD32" s="73">
        <v>8</v>
      </c>
      <c r="AE32" s="73">
        <v>16</v>
      </c>
      <c r="AF32" s="70">
        <f t="shared" si="0"/>
        <v>108</v>
      </c>
      <c r="AG32" s="70">
        <f t="shared" si="1"/>
        <v>312</v>
      </c>
      <c r="AH32" s="73">
        <v>420</v>
      </c>
    </row>
    <row r="33" spans="1:34" ht="13.5" thickBot="1">
      <c r="A33" s="74">
        <v>2019</v>
      </c>
      <c r="B33" s="75">
        <v>3</v>
      </c>
      <c r="C33" s="75">
        <v>0</v>
      </c>
      <c r="D33" s="74">
        <v>3</v>
      </c>
      <c r="E33" s="74">
        <v>14</v>
      </c>
      <c r="F33" s="75">
        <v>4</v>
      </c>
      <c r="G33" s="75">
        <v>21</v>
      </c>
      <c r="H33" s="74">
        <v>10</v>
      </c>
      <c r="I33" s="74">
        <v>28</v>
      </c>
      <c r="J33" s="75">
        <v>5</v>
      </c>
      <c r="K33" s="75">
        <v>28</v>
      </c>
      <c r="L33" s="74">
        <v>9</v>
      </c>
      <c r="M33" s="74">
        <v>20</v>
      </c>
      <c r="N33" s="75">
        <v>4</v>
      </c>
      <c r="O33" s="75">
        <v>20</v>
      </c>
      <c r="P33" s="74">
        <v>16</v>
      </c>
      <c r="Q33" s="74">
        <v>24</v>
      </c>
      <c r="R33" s="75">
        <v>14</v>
      </c>
      <c r="S33" s="75">
        <v>32</v>
      </c>
      <c r="T33" s="74">
        <v>14</v>
      </c>
      <c r="U33" s="74">
        <v>35</v>
      </c>
      <c r="V33" s="75">
        <v>8</v>
      </c>
      <c r="W33" s="75">
        <v>35</v>
      </c>
      <c r="X33" s="74">
        <v>2</v>
      </c>
      <c r="Y33" s="74">
        <v>16</v>
      </c>
      <c r="Z33" s="75">
        <v>4</v>
      </c>
      <c r="AA33" s="75">
        <v>15</v>
      </c>
      <c r="AB33" s="74">
        <v>4</v>
      </c>
      <c r="AC33" s="74">
        <v>18</v>
      </c>
      <c r="AD33" s="75">
        <v>4</v>
      </c>
      <c r="AE33" s="75">
        <v>14</v>
      </c>
      <c r="AF33" s="74">
        <f t="shared" si="0"/>
        <v>104</v>
      </c>
      <c r="AG33" s="74">
        <f t="shared" si="1"/>
        <v>320</v>
      </c>
      <c r="AH33" s="75">
        <v>424</v>
      </c>
    </row>
    <row r="34" spans="1:34">
      <c r="A34" s="70" t="s">
        <v>43</v>
      </c>
      <c r="B34" s="71">
        <f>SUM(B4:B33)</f>
        <v>27</v>
      </c>
      <c r="C34" s="71">
        <f t="shared" ref="C34:AH34" si="2">SUM(C4:C33)</f>
        <v>45</v>
      </c>
      <c r="D34" s="70">
        <f t="shared" si="2"/>
        <v>101</v>
      </c>
      <c r="E34" s="70">
        <f t="shared" si="2"/>
        <v>334</v>
      </c>
      <c r="F34" s="71">
        <f t="shared" si="2"/>
        <v>106</v>
      </c>
      <c r="G34" s="71">
        <f t="shared" si="2"/>
        <v>569</v>
      </c>
      <c r="H34" s="70">
        <f t="shared" si="2"/>
        <v>152</v>
      </c>
      <c r="I34" s="70">
        <f t="shared" si="2"/>
        <v>579</v>
      </c>
      <c r="J34" s="71">
        <f t="shared" si="2"/>
        <v>182</v>
      </c>
      <c r="K34" s="71">
        <f t="shared" si="2"/>
        <v>638</v>
      </c>
      <c r="L34" s="70">
        <f t="shared" si="2"/>
        <v>217</v>
      </c>
      <c r="M34" s="70">
        <f t="shared" si="2"/>
        <v>706</v>
      </c>
      <c r="N34" s="71">
        <f t="shared" si="2"/>
        <v>215</v>
      </c>
      <c r="O34" s="71">
        <f t="shared" si="2"/>
        <v>775</v>
      </c>
      <c r="P34" s="70">
        <f t="shared" si="2"/>
        <v>284</v>
      </c>
      <c r="Q34" s="70">
        <f t="shared" si="2"/>
        <v>793</v>
      </c>
      <c r="R34" s="71">
        <f t="shared" si="2"/>
        <v>266</v>
      </c>
      <c r="S34" s="71">
        <f t="shared" si="2"/>
        <v>782</v>
      </c>
      <c r="T34" s="70">
        <f t="shared" si="2"/>
        <v>232</v>
      </c>
      <c r="U34" s="70">
        <f t="shared" si="2"/>
        <v>649</v>
      </c>
      <c r="V34" s="71">
        <f t="shared" si="2"/>
        <v>136</v>
      </c>
      <c r="W34" s="71">
        <f t="shared" si="2"/>
        <v>514</v>
      </c>
      <c r="X34" s="70">
        <f t="shared" si="2"/>
        <v>105</v>
      </c>
      <c r="Y34" s="70">
        <f t="shared" si="2"/>
        <v>362</v>
      </c>
      <c r="Z34" s="71">
        <f t="shared" si="2"/>
        <v>67</v>
      </c>
      <c r="AA34" s="71">
        <f t="shared" si="2"/>
        <v>284</v>
      </c>
      <c r="AB34" s="70">
        <f t="shared" si="2"/>
        <v>69</v>
      </c>
      <c r="AC34" s="70">
        <f t="shared" si="2"/>
        <v>282</v>
      </c>
      <c r="AD34" s="71">
        <f t="shared" si="2"/>
        <v>120</v>
      </c>
      <c r="AE34" s="71">
        <f t="shared" si="2"/>
        <v>401</v>
      </c>
      <c r="AF34" s="70">
        <f t="shared" si="0"/>
        <v>2279</v>
      </c>
      <c r="AG34" s="70">
        <f t="shared" si="1"/>
        <v>7713</v>
      </c>
      <c r="AH34" s="71">
        <f t="shared" si="2"/>
        <v>9992</v>
      </c>
    </row>
    <row r="35" spans="1:34">
      <c r="AB35" s="80"/>
      <c r="AC35" s="80"/>
    </row>
  </sheetData>
  <mergeCells count="18">
    <mergeCell ref="X2:Y2"/>
    <mergeCell ref="Z2:AA2"/>
    <mergeCell ref="AB2:AC2"/>
    <mergeCell ref="AF2:AG2"/>
    <mergeCell ref="AD2:AE2"/>
    <mergeCell ref="AH2:AH3"/>
    <mergeCell ref="A1:AC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honeticPr fontId="6" type="noConversion"/>
  <pageMargins left="0.75" right="0.75" top="1" bottom="1" header="0.5" footer="0.5"/>
  <pageSetup scale="96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Fiscal Years</vt:lpstr>
      <vt:lpstr>Calendar Years</vt:lpstr>
      <vt:lpstr>AccessionsCremationsChart</vt:lpstr>
      <vt:lpstr>FY_CY Changes</vt:lpstr>
      <vt:lpstr>Suicides</vt:lpstr>
      <vt:lpstr>'Calendar Years'!Print_Area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glevesque@ocme.org</dc:creator>
  <cp:lastModifiedBy>Dale Denning</cp:lastModifiedBy>
  <cp:lastPrinted>2020-02-29T22:24:47Z</cp:lastPrinted>
  <dcterms:created xsi:type="dcterms:W3CDTF">2007-09-07T20:51:30Z</dcterms:created>
  <dcterms:modified xsi:type="dcterms:W3CDTF">2020-03-02T15:02:32Z</dcterms:modified>
</cp:coreProperties>
</file>