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0995"/>
  </bookViews>
  <sheets>
    <sheet name="LOTCIP Estimate Template" sheetId="7" r:id="rId1"/>
    <sheet name="Suggested 2015 Unit Costs" sheetId="8" r:id="rId2"/>
    <sheet name="Composite Items &amp; Costs" sheetId="9" r:id="rId3"/>
  </sheets>
  <definedNames>
    <definedName name="BASE" localSheetId="0">#REF!</definedName>
    <definedName name="BASE">#REF!</definedName>
    <definedName name="CP" localSheetId="0">#REF!</definedName>
    <definedName name="CP">#REF!</definedName>
    <definedName name="EMULSIFIED" localSheetId="0">#REF!</definedName>
    <definedName name="EMULSIFIED">#REF!</definedName>
    <definedName name="LEVEL" localSheetId="0">#REF!</definedName>
    <definedName name="LEVEL">#REF!</definedName>
    <definedName name="LTYPE" localSheetId="0">#REF!</definedName>
    <definedName name="LTYPE">#REF!</definedName>
    <definedName name="_xlnm.Print_Area" localSheetId="0">'LOTCIP Estimate Template'!$A$1:$J$75</definedName>
    <definedName name="TYPE" localSheetId="0">#REF!</definedName>
    <definedName name="TYPE">#REF!</definedName>
    <definedName name="TYPE2" localSheetId="0">#REF!</definedName>
    <definedName name="TYPE2">#REF!</definedName>
    <definedName name="WEARING" localSheetId="0">#REF!</definedName>
    <definedName name="WEARING">#REF!</definedName>
    <definedName name="WTYPE" localSheetId="0">#REF!</definedName>
    <definedName name="WTYPE">#REF!</definedName>
  </definedNames>
  <calcPr calcId="145621"/>
</workbook>
</file>

<file path=xl/calcChain.xml><?xml version="1.0" encoding="utf-8"?>
<calcChain xmlns="http://schemas.openxmlformats.org/spreadsheetml/2006/main">
  <c r="I47" i="7" l="1"/>
  <c r="I49" i="7" s="1"/>
  <c r="I52" i="7" s="1"/>
  <c r="I46" i="7"/>
  <c r="I43" i="7" l="1"/>
  <c r="I42" i="7"/>
  <c r="I41" i="7"/>
  <c r="I38" i="7"/>
  <c r="I37" i="7"/>
  <c r="I36" i="7"/>
  <c r="I33" i="7"/>
  <c r="I32" i="7"/>
  <c r="I31" i="7"/>
  <c r="I30" i="7"/>
  <c r="I29" i="7"/>
  <c r="I28" i="7"/>
  <c r="I27" i="7"/>
  <c r="I26" i="7"/>
  <c r="I13" i="7"/>
  <c r="I12" i="7"/>
  <c r="I14" i="7"/>
  <c r="I8" i="7"/>
  <c r="I6" i="7"/>
  <c r="F63" i="7" l="1"/>
  <c r="F65" i="7" s="1"/>
  <c r="I45" i="7"/>
  <c r="I44" i="7"/>
  <c r="I40" i="7"/>
  <c r="I39" i="7"/>
  <c r="I35" i="7"/>
  <c r="I34" i="7"/>
  <c r="I25" i="7"/>
  <c r="I24" i="7"/>
  <c r="I23" i="7"/>
  <c r="I22" i="7"/>
  <c r="I21" i="7"/>
  <c r="I20" i="7"/>
  <c r="I19" i="7"/>
  <c r="I18" i="7"/>
  <c r="I17" i="7"/>
  <c r="I16" i="7"/>
  <c r="I10" i="7"/>
  <c r="I11" i="7"/>
  <c r="I15" i="7"/>
  <c r="I7" i="7"/>
  <c r="I9" i="7"/>
  <c r="I55" i="7" l="1"/>
  <c r="I54" i="7" l="1"/>
  <c r="I53" i="7"/>
  <c r="I56" i="7" l="1"/>
  <c r="I58" i="7" s="1"/>
  <c r="I65" i="7" l="1"/>
  <c r="I67" i="7" s="1"/>
  <c r="I71" i="7" l="1"/>
  <c r="I72" i="7"/>
  <c r="I70" i="7"/>
  <c r="I75" i="7" l="1"/>
  <c r="I78" i="7" s="1"/>
</calcChain>
</file>

<file path=xl/sharedStrings.xml><?xml version="1.0" encoding="utf-8"?>
<sst xmlns="http://schemas.openxmlformats.org/spreadsheetml/2006/main" count="299" uniqueCount="191">
  <si>
    <t>Unit $</t>
  </si>
  <si>
    <t>Total Cost</t>
  </si>
  <si>
    <t>Item No.</t>
  </si>
  <si>
    <t>Item</t>
  </si>
  <si>
    <r>
      <rPr>
        <b/>
        <sz val="11"/>
        <rFont val="Calibri"/>
        <family val="2"/>
        <scheme val="minor"/>
      </rPr>
      <t>Unit</t>
    </r>
  </si>
  <si>
    <r>
      <rPr>
        <b/>
        <sz val="11"/>
        <rFont val="Calibri"/>
        <family val="2"/>
        <scheme val="minor"/>
      </rPr>
      <t>Quantity</t>
    </r>
  </si>
  <si>
    <t>LS</t>
  </si>
  <si>
    <t>A</t>
  </si>
  <si>
    <t>Major Items Subtotal</t>
  </si>
  <si>
    <t>B</t>
  </si>
  <si>
    <t>Clearing and Grubbing</t>
  </si>
  <si>
    <t>M &amp; P of Traffic</t>
  </si>
  <si>
    <t>Mobilization</t>
  </si>
  <si>
    <t>Construction Staking</t>
  </si>
  <si>
    <t>C</t>
  </si>
  <si>
    <t>D</t>
  </si>
  <si>
    <t>E</t>
  </si>
  <si>
    <t>F</t>
  </si>
  <si>
    <t>Date of Estimate</t>
  </si>
  <si>
    <t>Base Years</t>
  </si>
  <si>
    <t>Annual Inflation</t>
  </si>
  <si>
    <t>G</t>
  </si>
  <si>
    <t>Contingencies</t>
  </si>
  <si>
    <t>Incidentals</t>
  </si>
  <si>
    <t>Utilities</t>
  </si>
  <si>
    <t>ROW</t>
  </si>
  <si>
    <t>Inflation  Costs (Simple Method)</t>
  </si>
  <si>
    <t>DIFFERENCE</t>
  </si>
  <si>
    <t>LOTCIP Project Costs Summary</t>
  </si>
  <si>
    <t>Construction Cost Estimate | LOTCIP Application</t>
  </si>
  <si>
    <t>CTDOT FUNDING COMMITMENT (DATE)</t>
  </si>
  <si>
    <t>Minor Items Subtotal</t>
  </si>
  <si>
    <t>% of Line "A"</t>
  </si>
  <si>
    <t>Other Item Allowances</t>
  </si>
  <si>
    <t>% of Line "C"</t>
  </si>
  <si>
    <t>Other Items Subtotal</t>
  </si>
  <si>
    <t>Major and Minor Contract Items</t>
  </si>
  <si>
    <t>of Line "E"</t>
  </si>
  <si>
    <t>Anticipated Bid Date</t>
  </si>
  <si>
    <t xml:space="preserve">Inflation Subtotal </t>
  </si>
  <si>
    <t>TOTAL PROJECT COST</t>
  </si>
  <si>
    <t>N/A</t>
  </si>
  <si>
    <t>CONTRACT SUBTOTAL (C + D)</t>
  </si>
  <si>
    <r>
      <t>TOTAL CONTRACT COST ESTIMATE (E + F)</t>
    </r>
    <r>
      <rPr>
        <sz val="11"/>
        <rFont val="Calibri"/>
        <family val="2"/>
        <scheme val="minor"/>
      </rPr>
      <t xml:space="preserve"> (Rounded to nearest $1000)</t>
    </r>
  </si>
  <si>
    <t>Major and Minor Contract Items Subtotal (A + B)</t>
  </si>
  <si>
    <t>Contract Cost Estimate (Line "G")</t>
  </si>
  <si>
    <t>Project Name, Town Name</t>
  </si>
  <si>
    <t>Unit</t>
  </si>
  <si>
    <t>2015 LOTCIP Solicitation Cost/Unit</t>
  </si>
  <si>
    <t>PAVEMENT</t>
  </si>
  <si>
    <t>HMA (0.25 inch to 1.0 inch) &lt;100 tons</t>
  </si>
  <si>
    <t>ton</t>
  </si>
  <si>
    <t>HMA (0.25 inch to 1.0 inch) 100 - 1,000 tons</t>
  </si>
  <si>
    <t>HMA (0.25 inch to 1.0 inch) &gt;1,000 tons</t>
  </si>
  <si>
    <t>Subbase</t>
  </si>
  <si>
    <t>C.Y.</t>
  </si>
  <si>
    <t>Processed aggregate base</t>
  </si>
  <si>
    <t>Rolled gravel base</t>
  </si>
  <si>
    <t>Formation of subgrade</t>
  </si>
  <si>
    <t>S.Y.</t>
  </si>
  <si>
    <t>Cut pavement - bituminous</t>
  </si>
  <si>
    <t>L.F.</t>
  </si>
  <si>
    <t>Cut pavement - concrete</t>
  </si>
  <si>
    <t>Material for tack coat</t>
  </si>
  <si>
    <t>GAL.</t>
  </si>
  <si>
    <t>Milling of Bit. Concrete 0-4"</t>
  </si>
  <si>
    <t>Reclamation (10" Maximum Depth)</t>
  </si>
  <si>
    <t>Pavement Recycling ( 4" Maximum Depth)</t>
  </si>
  <si>
    <t>Removal of concrete pavement</t>
  </si>
  <si>
    <t>EARTHWORK</t>
  </si>
  <si>
    <t>Earth excavation - less than 500 cy</t>
  </si>
  <si>
    <t>Earth excavation - 500 to 2,500cy</t>
  </si>
  <si>
    <t>Earth excavation - 2,500 to 5,000cy</t>
  </si>
  <si>
    <t>Earth excavation - more than 5,000 cy</t>
  </si>
  <si>
    <t>Rock excavation - less than 500 cy</t>
  </si>
  <si>
    <t>Rock excavation - 500 to 2,500cy</t>
  </si>
  <si>
    <t>Rock excavation - 2,500 to 5,000cy</t>
  </si>
  <si>
    <t>Rock excavation - more than 5,000 cy</t>
  </si>
  <si>
    <t>Borrow - less than 500 cy</t>
  </si>
  <si>
    <t>Borrow - 500 to 5,000cy</t>
  </si>
  <si>
    <t>Borrow - more than 5,000 cy</t>
  </si>
  <si>
    <t>DRAINAGE</t>
  </si>
  <si>
    <t>Catch basin</t>
  </si>
  <si>
    <t>EA.</t>
  </si>
  <si>
    <t>Double grate catch basin</t>
  </si>
  <si>
    <t>Complex basin (CM-2)</t>
  </si>
  <si>
    <t>Catch basin top</t>
  </si>
  <si>
    <t>Reset Catch basin</t>
  </si>
  <si>
    <t>Manhole (new)</t>
  </si>
  <si>
    <t>Manhole (reset)</t>
  </si>
  <si>
    <t>Abandon Manhole or Catch basin</t>
  </si>
  <si>
    <t>Class "A" concrete</t>
  </si>
  <si>
    <t>Bedding material (&lt; 100 cy)</t>
  </si>
  <si>
    <t>Bedding material (100-1,000 cy)</t>
  </si>
  <si>
    <t>Bedding material (&gt;1,000 cy)</t>
  </si>
  <si>
    <t>Riprap</t>
  </si>
  <si>
    <t>Trench excavation (0'-4' deep)</t>
  </si>
  <si>
    <t>Trench excavation (0'-10' deep)</t>
  </si>
  <si>
    <t>Trench excavation (0'-15' deep)</t>
  </si>
  <si>
    <t>Trench excavation (0'-20' deep)</t>
  </si>
  <si>
    <t>Rock in trench excavation</t>
  </si>
  <si>
    <t>Paved ditch</t>
  </si>
  <si>
    <t>Sedimentation control system</t>
  </si>
  <si>
    <t>12" R.C. pipe</t>
  </si>
  <si>
    <t>15" R.C. pipe</t>
  </si>
  <si>
    <t>18" R.C. pipe</t>
  </si>
  <si>
    <t>24" R.C. pipe</t>
  </si>
  <si>
    <t>30" R.C. pipe</t>
  </si>
  <si>
    <t>36" R.C. pipe</t>
  </si>
  <si>
    <t>42" R.C. pipe</t>
  </si>
  <si>
    <t>48" R.C. pipe</t>
  </si>
  <si>
    <t>24" R.C. culvert end</t>
  </si>
  <si>
    <t>30" R.C. culvert end</t>
  </si>
  <si>
    <t>36" R.C. culvert end</t>
  </si>
  <si>
    <t>GUIDE RAIL</t>
  </si>
  <si>
    <t>Metal beam rail (type R-B 350)</t>
  </si>
  <si>
    <t>Metal beam rail (type R-B 350) - End Anchorage</t>
  </si>
  <si>
    <t>Metal beam rail (type R-B 350) - Bridge Attachment (trailing end $700 ea.)</t>
  </si>
  <si>
    <t>Three-cable guide railing (I-beam post)</t>
  </si>
  <si>
    <t>Merritt Parkway Guiderail (local roads only)</t>
  </si>
  <si>
    <t>Anchorages</t>
  </si>
  <si>
    <t>Precast conc. median or Jersey barrier (21" X 45")</t>
  </si>
  <si>
    <t>Precast conc. median or Jersey barrier (30" X 45")</t>
  </si>
  <si>
    <t>Temporary precast conc. barrier (24" X 32")</t>
  </si>
  <si>
    <t>OTHER ITEMS</t>
  </si>
  <si>
    <t>Bituminous concrete curbing (if new, consider adding pavement)</t>
  </si>
  <si>
    <t>Concrete curbing</t>
  </si>
  <si>
    <t>Granite curbing</t>
  </si>
  <si>
    <t>Reset granite curbing</t>
  </si>
  <si>
    <t>Cut concrete sidewalk</t>
  </si>
  <si>
    <t>Concrete sidewalk</t>
  </si>
  <si>
    <t>S.F.</t>
  </si>
  <si>
    <t>Concrete sidewalk(stamped/dyed)</t>
  </si>
  <si>
    <t>Brick sidewalk</t>
  </si>
  <si>
    <t>Concrete paving brick</t>
  </si>
  <si>
    <t>Bituminous concrete sidewalk</t>
  </si>
  <si>
    <t>Bituminous concrete driveway</t>
  </si>
  <si>
    <t>Sodding</t>
  </si>
  <si>
    <t>Turf establishment</t>
  </si>
  <si>
    <t>Furnish &amp; place topsoil</t>
  </si>
  <si>
    <t>Traffic signals - new ($225,000 if part of a city system)</t>
  </si>
  <si>
    <t>Traffic signals- modification ($80,000 if major modification)</t>
  </si>
  <si>
    <t>Temporary Signalization ($35,000 if not at existing signal)</t>
  </si>
  <si>
    <t>Street lighting</t>
  </si>
  <si>
    <t>* - Required per Stormwater Phase II General Permit (see DEP/DOT guidelines)</t>
  </si>
  <si>
    <t>unit</t>
  </si>
  <si>
    <t>&lt;4,000</t>
  </si>
  <si>
    <t>4,000 - 
40,000 SF</t>
  </si>
  <si>
    <t>&gt;40,000 SF</t>
  </si>
  <si>
    <t>$9.60
($12.20)</t>
  </si>
  <si>
    <t>$8.30
($10.50)</t>
  </si>
  <si>
    <t>$7.70
($9.40)</t>
  </si>
  <si>
    <t>$8.40
($10.20)</t>
  </si>
  <si>
    <t>$7.20
($8.80)</t>
  </si>
  <si>
    <t>$6.70
($7.90)</t>
  </si>
  <si>
    <t>&lt;8,000 SF</t>
  </si>
  <si>
    <t>8,000 -
80,000 SF</t>
  </si>
  <si>
    <t>&gt;80,000 SF</t>
  </si>
  <si>
    <t>&lt;5,000 SF</t>
  </si>
  <si>
    <t>5,000 -
50,000 SF</t>
  </si>
  <si>
    <t>&gt;50,000 SF</t>
  </si>
  <si>
    <t>&lt;4,000 SF</t>
  </si>
  <si>
    <t>4,000 -
40,000 SF</t>
  </si>
  <si>
    <t>STRUCTURES</t>
  </si>
  <si>
    <t>unit
price</t>
  </si>
  <si>
    <t>Concrete Modular Walls / Mechanically Stabilized Earth 
Walls (sf estimate of exposed face)</t>
  </si>
  <si>
    <t>Cast-in-place concrete wall
(sf estimate of exposed face)</t>
  </si>
  <si>
    <t>Compact Urban Area - Full Drainage Improvement 
(total cost / area of pavement)</t>
  </si>
  <si>
    <t>Suburban Area - Full Drainage Improvement
(total cost / area of pavement)</t>
  </si>
  <si>
    <t>Suburban Area - Upgraded Drainage &amp; Rural Drainage
(total cost / area of pavement)</t>
  </si>
  <si>
    <r>
      <t xml:space="preserve">PAVEMENT
</t>
    </r>
    <r>
      <rPr>
        <sz val="11"/>
        <rFont val="Arial"/>
        <family val="2"/>
      </rPr>
      <t xml:space="preserve">(unit prices include HMA, tack coat, and formation of subgrade; 
excavation </t>
    </r>
    <r>
      <rPr>
        <u/>
        <sz val="11"/>
        <rFont val="Arial"/>
        <family val="2"/>
      </rPr>
      <t>not</t>
    </r>
    <r>
      <rPr>
        <sz val="11"/>
        <rFont val="Arial"/>
        <family val="2"/>
      </rPr>
      <t xml:space="preserve"> included and must be calculated separately)</t>
    </r>
  </si>
  <si>
    <r>
      <t>Arterial</t>
    </r>
    <r>
      <rPr>
        <sz val="11"/>
        <rFont val="Arial"/>
        <family val="2"/>
      </rPr>
      <t xml:space="preserve"> composite pavement cost: </t>
    </r>
    <r>
      <rPr>
        <sz val="10"/>
        <rFont val="Arial"/>
        <family val="2"/>
      </rPr>
      <t>4" HMA 0.5 inch on
6" HMA 1.0 inch on 14" Subbase in earth (in 20" rock)</t>
    </r>
  </si>
  <si>
    <r>
      <t>Collector</t>
    </r>
    <r>
      <rPr>
        <sz val="11"/>
        <rFont val="Arial"/>
        <family val="2"/>
      </rPr>
      <t xml:space="preserve"> composite pavement cost: </t>
    </r>
    <r>
      <rPr>
        <sz val="10"/>
        <rFont val="Arial"/>
        <family val="2"/>
      </rPr>
      <t>3" HMA 0.5 inch
on 6" HMA 1.0 inch on 10" Subbase in earth (in 20" rock)</t>
    </r>
  </si>
  <si>
    <r>
      <t xml:space="preserve">Overlay: </t>
    </r>
    <r>
      <rPr>
        <sz val="10"/>
        <rFont val="Arial"/>
        <family val="2"/>
      </rPr>
      <t xml:space="preserve"> 
2" HMA 0.5 inch with tack coat (min. overlay)</t>
    </r>
  </si>
  <si>
    <r>
      <t xml:space="preserve">Overlay:  
</t>
    </r>
    <r>
      <rPr>
        <sz val="10"/>
        <rFont val="Arial"/>
        <family val="2"/>
      </rPr>
      <t>3" HMA 0.5 inch with tack coat (structural)</t>
    </r>
  </si>
  <si>
    <r>
      <t xml:space="preserve">Overlay:  
</t>
    </r>
    <r>
      <rPr>
        <sz val="10"/>
        <rFont val="Arial"/>
        <family val="2"/>
      </rPr>
      <t>4" HMA 0.5 inch with tack coat (structural expressway)</t>
    </r>
  </si>
  <si>
    <r>
      <t xml:space="preserve">Bridges </t>
    </r>
    <r>
      <rPr>
        <sz val="10"/>
        <rFont val="Arial"/>
        <family val="2"/>
      </rPr>
      <t>- New (per sq. ft. of deck area)</t>
    </r>
  </si>
  <si>
    <r>
      <t xml:space="preserve">Bridges </t>
    </r>
    <r>
      <rPr>
        <sz val="10"/>
        <rFont val="Arial"/>
        <family val="2"/>
      </rPr>
      <t>- Deck rehabilitation (per sq. ft. of deck area)</t>
    </r>
  </si>
  <si>
    <r>
      <t xml:space="preserve">Bridges </t>
    </r>
    <r>
      <rPr>
        <sz val="10"/>
        <rFont val="Arial"/>
        <family val="2"/>
      </rPr>
      <t>- Deck replacement (per sq. ft. of deck area)</t>
    </r>
  </si>
  <si>
    <r>
      <t xml:space="preserve">Bridges </t>
    </r>
    <r>
      <rPr>
        <sz val="10"/>
        <rFont val="Arial"/>
        <family val="2"/>
      </rPr>
      <t>- New superstructure-including deck (per sq. ft. of deck area)</t>
    </r>
  </si>
  <si>
    <r>
      <t xml:space="preserve">Bridges </t>
    </r>
    <r>
      <rPr>
        <sz val="10"/>
        <rFont val="Arial"/>
        <family val="2"/>
      </rPr>
      <t>- Removal of superstructure over roadway</t>
    </r>
  </si>
  <si>
    <r>
      <t xml:space="preserve">Bridges </t>
    </r>
    <r>
      <rPr>
        <sz val="10"/>
        <rFont val="Arial"/>
        <family val="2"/>
      </rPr>
      <t>- Removal of superstructure over water or rail</t>
    </r>
  </si>
  <si>
    <r>
      <t>Precast box culverts</t>
    </r>
    <r>
      <rPr>
        <sz val="10"/>
        <rFont val="Arial"/>
        <family val="2"/>
      </rPr>
      <t xml:space="preserve">  (Estimate per sq. ft of top face; 
Length X Width )</t>
    </r>
  </si>
  <si>
    <r>
      <t xml:space="preserve">DRAINAGE
</t>
    </r>
    <r>
      <rPr>
        <sz val="11"/>
        <rFont val="Arial"/>
        <family val="2"/>
      </rPr>
      <t>(Unit prices include surface runoff and CB's; 
doesn't include cross culverts or sedimentation chambers)</t>
    </r>
  </si>
  <si>
    <r>
      <t>Sedimentation Chamber (10'x4')</t>
    </r>
    <r>
      <rPr>
        <vertAlign val="superscript"/>
        <sz val="10"/>
        <rFont val="Arial"/>
        <family val="2"/>
      </rPr>
      <t>*</t>
    </r>
  </si>
  <si>
    <r>
      <t>Sedimentation Chamber (13'x7')</t>
    </r>
    <r>
      <rPr>
        <vertAlign val="superscript"/>
        <sz val="10"/>
        <rFont val="Arial"/>
        <family val="2"/>
      </rPr>
      <t>*</t>
    </r>
  </si>
  <si>
    <r>
      <t>Sedimentation Chamber (18'x12')</t>
    </r>
    <r>
      <rPr>
        <vertAlign val="superscript"/>
        <sz val="10"/>
        <rFont val="Arial"/>
        <family val="2"/>
      </rPr>
      <t>*</t>
    </r>
  </si>
  <si>
    <t>Individual Construction Items &amp; Costs</t>
  </si>
  <si>
    <t>Selected Composite Items &amp; Costs</t>
  </si>
  <si>
    <t>* See CTDOT website for additional cost information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</si>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</sst>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###0;###0"/>
    <numFmt numFmtId="165" formatCode="\$#,##0;\$#,##0"/>
    <numFmt numFmtId="166" formatCode="0.0%"/>
    <numFmt numFmtId="167" formatCode="_(&quot;$&quot;* #,##0_);_(&quot;$&quot;* \(#,##0\);_(&quot;$&quot;* &quot;-&quot;??_);_(@_)"/>
    <numFmt numFmtId="168" formatCode="&quot;$&quot;#,##0"/>
    <numFmt numFmtId="169" formatCode="[$-409]mmm\-yy;@"/>
    <numFmt numFmtId="170" formatCode="0."/>
    <numFmt numFmtId="171" formatCode="&quot;$&quot;#,##0.00"/>
  </numFmts>
  <fonts count="3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65F91"/>
      <name val="Calibri"/>
      <family val="2"/>
    </font>
    <font>
      <sz val="11"/>
      <color rgb="FF000000"/>
      <name val="Arial"/>
      <family val="2"/>
    </font>
    <font>
      <sz val="17"/>
      <color rgb="FF365F91"/>
      <name val="Calibri"/>
      <family val="2"/>
    </font>
    <font>
      <b/>
      <sz val="14"/>
      <color rgb="FF365F9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4"/>
      <name val="Times New Roman"/>
      <family val="1"/>
    </font>
    <font>
      <b/>
      <i/>
      <sz val="2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  <font>
      <b/>
      <i/>
      <sz val="18"/>
      <name val="Arial"/>
      <family val="2"/>
    </font>
    <font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3" borderId="7" applyNumberFormat="0" applyAlignment="0" applyProtection="0"/>
    <xf numFmtId="0" fontId="14" fillId="4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/>
  </cellStyleXfs>
  <cellXfs count="187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6" fontId="10" fillId="2" borderId="0" xfId="2" applyNumberFormat="1" applyFont="1" applyFill="1" applyBorder="1" applyAlignment="1">
      <alignment horizontal="center" vertical="center"/>
    </xf>
    <xf numFmtId="0" fontId="20" fillId="0" borderId="0" xfId="8" applyFont="1"/>
    <xf numFmtId="0" fontId="8" fillId="5" borderId="0" xfId="8" applyFont="1" applyFill="1" applyAlignment="1">
      <alignment horizontal="center"/>
    </xf>
    <xf numFmtId="0" fontId="8" fillId="5" borderId="3" xfId="4" applyFont="1" applyFill="1" applyBorder="1"/>
    <xf numFmtId="0" fontId="20" fillId="5" borderId="4" xfId="8" applyFont="1" applyFill="1" applyBorder="1"/>
    <xf numFmtId="0" fontId="8" fillId="5" borderId="4" xfId="7" applyFont="1" applyFill="1" applyBorder="1" applyAlignment="1">
      <alignment horizontal="center"/>
    </xf>
    <xf numFmtId="0" fontId="19" fillId="5" borderId="4" xfId="6" applyFont="1" applyFill="1" applyBorder="1" applyAlignment="1">
      <alignment horizontal="right"/>
    </xf>
    <xf numFmtId="0" fontId="20" fillId="5" borderId="0" xfId="8" applyFont="1" applyFill="1"/>
    <xf numFmtId="0" fontId="8" fillId="5" borderId="0" xfId="7" applyFont="1" applyFill="1" applyBorder="1" applyAlignment="1">
      <alignment horizontal="center"/>
    </xf>
    <xf numFmtId="168" fontId="8" fillId="5" borderId="0" xfId="7" applyNumberFormat="1" applyFont="1" applyFill="1" applyBorder="1" applyAlignment="1">
      <alignment horizontal="center"/>
    </xf>
    <xf numFmtId="0" fontId="19" fillId="5" borderId="0" xfId="6" applyFont="1" applyFill="1" applyAlignment="1">
      <alignment horizontal="right"/>
    </xf>
    <xf numFmtId="0" fontId="8" fillId="5" borderId="0" xfId="3" applyFont="1" applyFill="1" applyBorder="1"/>
    <xf numFmtId="0" fontId="11" fillId="5" borderId="11" xfId="4" applyFont="1" applyFill="1" applyBorder="1"/>
    <xf numFmtId="0" fontId="20" fillId="5" borderId="2" xfId="8" applyFont="1" applyFill="1" applyBorder="1"/>
    <xf numFmtId="0" fontId="11" fillId="5" borderId="13" xfId="4" applyFont="1" applyFill="1" applyBorder="1"/>
    <xf numFmtId="0" fontId="20" fillId="5" borderId="0" xfId="8" applyFont="1" applyFill="1" applyBorder="1"/>
    <xf numFmtId="0" fontId="11" fillId="5" borderId="10" xfId="4" applyFont="1" applyFill="1" applyBorder="1"/>
    <xf numFmtId="0" fontId="20" fillId="5" borderId="9" xfId="8" applyFont="1" applyFill="1" applyBorder="1"/>
    <xf numFmtId="0" fontId="8" fillId="5" borderId="0" xfId="8" quotePrefix="1" applyFont="1" applyFill="1" applyAlignment="1">
      <alignment horizontal="center"/>
    </xf>
    <xf numFmtId="0" fontId="8" fillId="5" borderId="3" xfId="3" applyFont="1" applyFill="1" applyBorder="1"/>
    <xf numFmtId="0" fontId="12" fillId="5" borderId="0" xfId="3" applyFont="1" applyFill="1" applyBorder="1"/>
    <xf numFmtId="0" fontId="16" fillId="5" borderId="0" xfId="7" applyFont="1" applyFill="1" applyBorder="1" applyAlignment="1">
      <alignment horizontal="center"/>
    </xf>
    <xf numFmtId="168" fontId="16" fillId="5" borderId="0" xfId="7" applyNumberFormat="1" applyFont="1" applyFill="1" applyBorder="1" applyAlignment="1">
      <alignment horizontal="center"/>
    </xf>
    <xf numFmtId="0" fontId="15" fillId="5" borderId="0" xfId="6" applyFont="1" applyFill="1" applyAlignment="1">
      <alignment horizontal="right"/>
    </xf>
    <xf numFmtId="0" fontId="20" fillId="5" borderId="0" xfId="8" applyFont="1" applyFill="1" applyBorder="1" applyAlignment="1">
      <alignment horizontal="right"/>
    </xf>
    <xf numFmtId="0" fontId="3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167" fontId="8" fillId="5" borderId="1" xfId="7" applyNumberFormat="1" applyFont="1" applyFill="1" applyBorder="1" applyAlignment="1">
      <alignment horizontal="center"/>
    </xf>
    <xf numFmtId="167" fontId="20" fillId="5" borderId="0" xfId="8" applyNumberFormat="1" applyFont="1" applyFill="1"/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167" fontId="9" fillId="2" borderId="5" xfId="0" applyNumberFormat="1" applyFont="1" applyFill="1" applyBorder="1" applyAlignment="1">
      <alignment horizontal="center" vertical="center"/>
    </xf>
    <xf numFmtId="0" fontId="19" fillId="5" borderId="0" xfId="6" applyFont="1" applyFill="1" applyBorder="1" applyAlignment="1">
      <alignment horizontal="right"/>
    </xf>
    <xf numFmtId="167" fontId="8" fillId="5" borderId="0" xfId="7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vertical="center"/>
    </xf>
    <xf numFmtId="166" fontId="9" fillId="2" borderId="0" xfId="2" applyNumberFormat="1" applyFont="1" applyFill="1" applyBorder="1" applyAlignment="1">
      <alignment horizontal="right" vertical="center"/>
    </xf>
    <xf numFmtId="14" fontId="11" fillId="5" borderId="0" xfId="4" applyNumberFormat="1" applyFont="1" applyFill="1" applyBorder="1" applyAlignment="1">
      <alignment horizontal="center"/>
    </xf>
    <xf numFmtId="0" fontId="8" fillId="5" borderId="0" xfId="3" applyFont="1" applyFill="1" applyBorder="1" applyAlignment="1">
      <alignment horizontal="center"/>
    </xf>
    <xf numFmtId="0" fontId="11" fillId="5" borderId="0" xfId="4" applyFont="1" applyFill="1" applyBorder="1"/>
    <xf numFmtId="0" fontId="8" fillId="5" borderId="10" xfId="4" applyFont="1" applyFill="1" applyBorder="1"/>
    <xf numFmtId="9" fontId="8" fillId="5" borderId="4" xfId="7" applyNumberFormat="1" applyFont="1" applyFill="1" applyBorder="1" applyAlignment="1">
      <alignment horizontal="center"/>
    </xf>
    <xf numFmtId="9" fontId="11" fillId="5" borderId="10" xfId="9" applyFont="1" applyFill="1" applyBorder="1" applyAlignment="1">
      <alignment horizontal="center"/>
    </xf>
    <xf numFmtId="0" fontId="11" fillId="6" borderId="1" xfId="7" applyFont="1" applyFill="1" applyBorder="1" applyAlignment="1">
      <alignment horizontal="center"/>
    </xf>
    <xf numFmtId="0" fontId="11" fillId="6" borderId="16" xfId="4" applyNumberFormat="1" applyFont="1" applyFill="1" applyBorder="1" applyAlignment="1">
      <alignment horizontal="center"/>
    </xf>
    <xf numFmtId="0" fontId="11" fillId="6" borderId="17" xfId="4" applyNumberFormat="1" applyFont="1" applyFill="1" applyBorder="1" applyAlignment="1">
      <alignment horizontal="center"/>
    </xf>
    <xf numFmtId="0" fontId="11" fillId="6" borderId="18" xfId="4" applyNumberFormat="1" applyFont="1" applyFill="1" applyBorder="1" applyAlignment="1">
      <alignment horizontal="center"/>
    </xf>
    <xf numFmtId="164" fontId="10" fillId="6" borderId="1" xfId="0" quotePrefix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4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9" fontId="11" fillId="6" borderId="15" xfId="9" applyFont="1" applyFill="1" applyBorder="1" applyAlignment="1">
      <alignment horizontal="center"/>
    </xf>
    <xf numFmtId="0" fontId="20" fillId="5" borderId="12" xfId="8" applyFont="1" applyFill="1" applyBorder="1"/>
    <xf numFmtId="0" fontId="20" fillId="5" borderId="14" xfId="8" applyFont="1" applyFill="1" applyBorder="1"/>
    <xf numFmtId="0" fontId="20" fillId="5" borderId="15" xfId="8" applyFont="1" applyFill="1" applyBorder="1"/>
    <xf numFmtId="0" fontId="11" fillId="5" borderId="4" xfId="8" applyFont="1" applyFill="1" applyBorder="1" applyAlignment="1">
      <alignment horizontal="left" indent="1"/>
    </xf>
    <xf numFmtId="0" fontId="11" fillId="8" borderId="13" xfId="3" applyFont="1" applyFill="1" applyBorder="1"/>
    <xf numFmtId="0" fontId="20" fillId="8" borderId="0" xfId="8" applyFont="1" applyFill="1" applyBorder="1"/>
    <xf numFmtId="0" fontId="8" fillId="8" borderId="0" xfId="7" applyFont="1" applyFill="1" applyBorder="1" applyAlignment="1">
      <alignment horizontal="center"/>
    </xf>
    <xf numFmtId="0" fontId="19" fillId="8" borderId="0" xfId="6" applyFont="1" applyFill="1" applyBorder="1" applyAlignment="1">
      <alignment horizontal="right"/>
    </xf>
    <xf numFmtId="165" fontId="10" fillId="8" borderId="0" xfId="0" applyNumberFormat="1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center"/>
    </xf>
    <xf numFmtId="0" fontId="8" fillId="7" borderId="3" xfId="8" applyFont="1" applyFill="1" applyBorder="1"/>
    <xf numFmtId="0" fontId="20" fillId="7" borderId="4" xfId="8" applyFont="1" applyFill="1" applyBorder="1"/>
    <xf numFmtId="0" fontId="20" fillId="7" borderId="5" xfId="8" applyFont="1" applyFill="1" applyBorder="1"/>
    <xf numFmtId="0" fontId="3" fillId="0" borderId="0" xfId="0" applyFont="1" applyFill="1" applyBorder="1" applyAlignment="1">
      <alignment horizontal="left" vertical="center"/>
    </xf>
    <xf numFmtId="4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Border="1" applyAlignment="1">
      <alignment horizontal="left" vertical="center"/>
    </xf>
    <xf numFmtId="9" fontId="21" fillId="0" borderId="0" xfId="2" applyFont="1"/>
    <xf numFmtId="167" fontId="11" fillId="5" borderId="16" xfId="5" applyNumberFormat="1" applyFont="1" applyFill="1" applyBorder="1" applyAlignment="1">
      <alignment horizontal="center"/>
    </xf>
    <xf numFmtId="167" fontId="11" fillId="5" borderId="17" xfId="5" applyNumberFormat="1" applyFont="1" applyFill="1" applyBorder="1" applyAlignment="1">
      <alignment horizontal="center"/>
    </xf>
    <xf numFmtId="167" fontId="8" fillId="5" borderId="1" xfId="5" applyNumberFormat="1" applyFont="1" applyFill="1" applyBorder="1" applyAlignment="1">
      <alignment horizontal="center"/>
    </xf>
    <xf numFmtId="167" fontId="11" fillId="8" borderId="17" xfId="7" applyNumberFormat="1" applyFont="1" applyFill="1" applyBorder="1" applyAlignment="1">
      <alignment horizontal="center"/>
    </xf>
    <xf numFmtId="167" fontId="11" fillId="8" borderId="17" xfId="1" applyNumberFormat="1" applyFont="1" applyFill="1" applyBorder="1" applyAlignment="1">
      <alignment horizontal="center" vertical="center"/>
    </xf>
    <xf numFmtId="167" fontId="11" fillId="6" borderId="16" xfId="1" applyNumberFormat="1" applyFont="1" applyFill="1" applyBorder="1" applyAlignment="1">
      <alignment horizontal="right" vertical="center"/>
    </xf>
    <xf numFmtId="167" fontId="11" fillId="6" borderId="18" xfId="1" applyNumberFormat="1" applyFont="1" applyFill="1" applyBorder="1" applyAlignment="1">
      <alignment horizontal="right" vertical="center"/>
    </xf>
    <xf numFmtId="167" fontId="8" fillId="7" borderId="1" xfId="0" applyNumberFormat="1" applyFont="1" applyFill="1" applyBorder="1" applyAlignment="1">
      <alignment horizontal="center" vertical="center"/>
    </xf>
    <xf numFmtId="169" fontId="11" fillId="6" borderId="12" xfId="4" applyNumberFormat="1" applyFont="1" applyFill="1" applyBorder="1" applyAlignment="1">
      <alignment horizontal="center"/>
    </xf>
    <xf numFmtId="169" fontId="11" fillId="6" borderId="14" xfId="4" applyNumberFormat="1" applyFont="1" applyFill="1" applyBorder="1" applyAlignment="1">
      <alignment horizontal="center"/>
    </xf>
    <xf numFmtId="166" fontId="11" fillId="5" borderId="9" xfId="2" applyNumberFormat="1" applyFont="1" applyFill="1" applyBorder="1" applyAlignment="1">
      <alignment horizontal="center"/>
    </xf>
    <xf numFmtId="0" fontId="8" fillId="7" borderId="4" xfId="7" applyFont="1" applyFill="1" applyBorder="1" applyAlignment="1">
      <alignment horizontal="center"/>
    </xf>
    <xf numFmtId="168" fontId="8" fillId="7" borderId="4" xfId="7" applyNumberFormat="1" applyFont="1" applyFill="1" applyBorder="1" applyAlignment="1">
      <alignment horizontal="center"/>
    </xf>
    <xf numFmtId="0" fontId="19" fillId="7" borderId="4" xfId="6" applyFont="1" applyFill="1" applyBorder="1" applyAlignment="1">
      <alignment horizontal="right"/>
    </xf>
    <xf numFmtId="9" fontId="11" fillId="8" borderId="0" xfId="0" applyNumberFormat="1" applyFont="1" applyFill="1" applyBorder="1" applyAlignment="1">
      <alignment horizontal="center" vertical="center"/>
    </xf>
    <xf numFmtId="9" fontId="11" fillId="8" borderId="0" xfId="2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23" fillId="0" borderId="0" xfId="11"/>
    <xf numFmtId="0" fontId="23" fillId="0" borderId="0" xfId="11" applyFont="1"/>
    <xf numFmtId="0" fontId="23" fillId="0" borderId="0" xfId="11" quotePrefix="1" applyFont="1"/>
    <xf numFmtId="0" fontId="25" fillId="0" borderId="0" xfId="11" applyFont="1"/>
    <xf numFmtId="2" fontId="23" fillId="0" borderId="0" xfId="11" applyNumberFormat="1" applyAlignment="1">
      <alignment horizontal="center"/>
    </xf>
    <xf numFmtId="0" fontId="24" fillId="0" borderId="0" xfId="11" applyFont="1" applyAlignment="1">
      <alignment vertical="center" wrapText="1"/>
    </xf>
    <xf numFmtId="0" fontId="23" fillId="0" borderId="0" xfId="11" applyAlignment="1">
      <alignment vertical="center"/>
    </xf>
    <xf numFmtId="2" fontId="23" fillId="0" borderId="0" xfId="11" applyNumberFormat="1" applyAlignment="1">
      <alignment horizontal="center" vertical="center"/>
    </xf>
    <xf numFmtId="2" fontId="26" fillId="0" borderId="0" xfId="11" applyNumberFormat="1" applyFont="1" applyBorder="1" applyAlignment="1">
      <alignment horizontal="center" vertical="center"/>
    </xf>
    <xf numFmtId="2" fontId="27" fillId="0" borderId="0" xfId="11" applyNumberFormat="1" applyFont="1"/>
    <xf numFmtId="2" fontId="23" fillId="0" borderId="0" xfId="11" applyNumberFormat="1"/>
    <xf numFmtId="2" fontId="23" fillId="0" borderId="0" xfId="11" applyNumberFormat="1" applyBorder="1" applyAlignment="1">
      <alignment horizontal="center" vertical="center"/>
    </xf>
    <xf numFmtId="170" fontId="29" fillId="0" borderId="0" xfId="11" applyNumberFormat="1" applyFont="1" applyAlignment="1">
      <alignment horizontal="left" vertical="top"/>
    </xf>
    <xf numFmtId="0" fontId="29" fillId="0" borderId="0" xfId="11" applyFont="1" applyAlignment="1">
      <alignment horizontal="center" vertical="center" wrapText="1"/>
    </xf>
    <xf numFmtId="0" fontId="29" fillId="0" borderId="0" xfId="11" applyFont="1" applyAlignment="1">
      <alignment horizontal="center" vertical="center"/>
    </xf>
    <xf numFmtId="170" fontId="30" fillId="0" borderId="0" xfId="11" applyNumberFormat="1" applyFont="1" applyAlignment="1">
      <alignment horizontal="left"/>
    </xf>
    <xf numFmtId="0" fontId="30" fillId="0" borderId="0" xfId="11" applyFont="1"/>
    <xf numFmtId="0" fontId="29" fillId="0" borderId="0" xfId="11" applyFont="1" applyAlignment="1">
      <alignment vertical="top" wrapText="1"/>
    </xf>
    <xf numFmtId="0" fontId="17" fillId="0" borderId="20" xfId="11" applyFont="1" applyBorder="1" applyAlignment="1">
      <alignment horizontal="center" vertical="center"/>
    </xf>
    <xf numFmtId="2" fontId="2" fillId="0" borderId="20" xfId="11" applyNumberFormat="1" applyFont="1" applyFill="1" applyBorder="1" applyAlignment="1">
      <alignment horizontal="center" vertical="center" wrapText="1"/>
    </xf>
    <xf numFmtId="0" fontId="30" fillId="0" borderId="0" xfId="11" applyFont="1" applyAlignment="1">
      <alignment vertical="top" wrapText="1"/>
    </xf>
    <xf numFmtId="0" fontId="17" fillId="0" borderId="22" xfId="11" applyFont="1" applyBorder="1" applyAlignment="1">
      <alignment horizontal="center" vertical="center"/>
    </xf>
    <xf numFmtId="2" fontId="17" fillId="0" borderId="22" xfId="11" applyNumberFormat="1" applyFont="1" applyBorder="1" applyAlignment="1">
      <alignment horizontal="center" vertical="center" wrapText="1"/>
    </xf>
    <xf numFmtId="0" fontId="17" fillId="0" borderId="22" xfId="11" applyFont="1" applyBorder="1" applyAlignment="1">
      <alignment horizontal="center" vertical="center" wrapText="1"/>
    </xf>
    <xf numFmtId="0" fontId="29" fillId="0" borderId="19" xfId="11" applyFont="1" applyBorder="1" applyAlignment="1">
      <alignment horizontal="center" vertical="center" wrapText="1"/>
    </xf>
    <xf numFmtId="0" fontId="29" fillId="0" borderId="19" xfId="11" applyFont="1" applyBorder="1" applyAlignment="1">
      <alignment horizontal="center" vertical="center"/>
    </xf>
    <xf numFmtId="171" fontId="17" fillId="0" borderId="20" xfId="1" applyNumberFormat="1" applyFont="1" applyBorder="1" applyAlignment="1">
      <alignment horizontal="center" vertical="center"/>
    </xf>
    <xf numFmtId="0" fontId="17" fillId="0" borderId="22" xfId="11" applyFont="1" applyBorder="1" applyAlignment="1">
      <alignment horizontal="center" vertical="top"/>
    </xf>
    <xf numFmtId="2" fontId="17" fillId="0" borderId="22" xfId="11" applyNumberFormat="1" applyFont="1" applyBorder="1" applyAlignment="1">
      <alignment horizontal="center" vertical="top"/>
    </xf>
    <xf numFmtId="0" fontId="30" fillId="0" borderId="0" xfId="11" applyFont="1" applyAlignment="1">
      <alignment vertical="top"/>
    </xf>
    <xf numFmtId="0" fontId="17" fillId="0" borderId="0" xfId="11" applyFont="1" applyBorder="1" applyAlignment="1">
      <alignment horizontal="center" vertical="center" wrapText="1"/>
    </xf>
    <xf numFmtId="0" fontId="17" fillId="0" borderId="0" xfId="11" applyFont="1" applyAlignment="1">
      <alignment horizontal="center" vertical="center" wrapText="1"/>
    </xf>
    <xf numFmtId="170" fontId="29" fillId="0" borderId="0" xfId="11" applyNumberFormat="1" applyFont="1" applyAlignment="1">
      <alignment horizontal="left"/>
    </xf>
    <xf numFmtId="0" fontId="29" fillId="0" borderId="0" xfId="11" applyFont="1"/>
    <xf numFmtId="0" fontId="32" fillId="0" borderId="0" xfId="11" applyFont="1" applyAlignment="1">
      <alignment vertical="center"/>
    </xf>
    <xf numFmtId="2" fontId="17" fillId="0" borderId="0" xfId="11" applyNumberFormat="1" applyFont="1"/>
    <xf numFmtId="0" fontId="30" fillId="0" borderId="0" xfId="11" applyFont="1" applyAlignment="1">
      <alignment vertical="center"/>
    </xf>
    <xf numFmtId="171" fontId="17" fillId="0" borderId="20" xfId="1" applyNumberFormat="1" applyFont="1" applyFill="1" applyBorder="1" applyAlignment="1">
      <alignment horizontal="center" vertical="center"/>
    </xf>
    <xf numFmtId="0" fontId="30" fillId="0" borderId="0" xfId="11" applyFont="1" applyAlignment="1">
      <alignment vertical="center" wrapText="1"/>
    </xf>
    <xf numFmtId="2" fontId="17" fillId="0" borderId="0" xfId="11" applyNumberFormat="1" applyFont="1" applyBorder="1"/>
    <xf numFmtId="0" fontId="17" fillId="0" borderId="0" xfId="11" applyFont="1" applyBorder="1" applyAlignment="1">
      <alignment horizontal="left" vertical="top"/>
    </xf>
    <xf numFmtId="2" fontId="17" fillId="0" borderId="0" xfId="11" applyNumberFormat="1" applyFont="1" applyBorder="1" applyAlignment="1">
      <alignment horizontal="center" vertical="top"/>
    </xf>
    <xf numFmtId="0" fontId="17" fillId="0" borderId="0" xfId="11" applyFont="1" applyBorder="1" applyAlignment="1">
      <alignment vertical="center"/>
    </xf>
    <xf numFmtId="0" fontId="17" fillId="0" borderId="0" xfId="11" applyFont="1" applyBorder="1" applyAlignment="1">
      <alignment horizontal="center" vertical="center"/>
    </xf>
    <xf numFmtId="2" fontId="17" fillId="0" borderId="0" xfId="11" applyNumberFormat="1" applyFont="1" applyBorder="1" applyAlignment="1">
      <alignment horizontal="center" vertical="center"/>
    </xf>
    <xf numFmtId="0" fontId="17" fillId="0" borderId="0" xfId="11" applyFont="1" applyAlignment="1">
      <alignment vertical="center"/>
    </xf>
    <xf numFmtId="0" fontId="17" fillId="0" borderId="0" xfId="11" applyFont="1" applyAlignment="1">
      <alignment vertical="top" wrapText="1"/>
    </xf>
    <xf numFmtId="0" fontId="17" fillId="0" borderId="0" xfId="11" applyFont="1"/>
    <xf numFmtId="0" fontId="33" fillId="0" borderId="0" xfId="11" applyFont="1" applyAlignment="1">
      <alignment horizontal="left" vertical="center"/>
    </xf>
    <xf numFmtId="0" fontId="28" fillId="0" borderId="0" xfId="11" applyFont="1" applyAlignment="1">
      <alignment horizontal="center"/>
    </xf>
    <xf numFmtId="0" fontId="29" fillId="0" borderId="0" xfId="11" applyFont="1" applyAlignment="1">
      <alignment horizontal="center" wrapText="1"/>
    </xf>
    <xf numFmtId="0" fontId="17" fillId="0" borderId="20" xfId="11" applyFont="1" applyBorder="1" applyAlignment="1">
      <alignment vertical="center"/>
    </xf>
    <xf numFmtId="0" fontId="17" fillId="0" borderId="21" xfId="11" applyFont="1" applyBorder="1" applyAlignment="1">
      <alignment horizontal="center" vertical="center"/>
    </xf>
    <xf numFmtId="171" fontId="17" fillId="0" borderId="21" xfId="11" applyNumberFormat="1" applyFont="1" applyBorder="1"/>
    <xf numFmtId="0" fontId="2" fillId="0" borderId="20" xfId="11" applyFont="1" applyBorder="1" applyAlignment="1">
      <alignment vertical="center"/>
    </xf>
    <xf numFmtId="0" fontId="17" fillId="0" borderId="22" xfId="11" applyFont="1" applyBorder="1" applyAlignment="1">
      <alignment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8" borderId="13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1" fillId="5" borderId="0" xfId="4" applyNumberFormat="1" applyFont="1" applyFill="1" applyBorder="1" applyAlignment="1">
      <alignment horizontal="center"/>
    </xf>
    <xf numFmtId="9" fontId="11" fillId="5" borderId="9" xfId="4" applyNumberFormat="1" applyFont="1" applyFill="1" applyBorder="1" applyAlignment="1">
      <alignment horizontal="left"/>
    </xf>
    <xf numFmtId="9" fontId="11" fillId="5" borderId="5" xfId="4" applyNumberFormat="1" applyFont="1" applyFill="1" applyBorder="1" applyAlignment="1">
      <alignment horizontal="left"/>
    </xf>
    <xf numFmtId="0" fontId="22" fillId="8" borderId="0" xfId="0" applyFont="1" applyFill="1" applyBorder="1" applyAlignment="1">
      <alignment horizontal="center" vertical="center"/>
    </xf>
    <xf numFmtId="9" fontId="11" fillId="5" borderId="0" xfId="4" applyNumberFormat="1" applyFont="1" applyFill="1" applyBorder="1" applyAlignment="1">
      <alignment horizontal="left" indent="1"/>
    </xf>
    <xf numFmtId="0" fontId="8" fillId="5" borderId="0" xfId="3" applyFont="1" applyFill="1" applyBorder="1" applyAlignment="1">
      <alignment horizontal="center"/>
    </xf>
    <xf numFmtId="9" fontId="11" fillId="5" borderId="2" xfId="4" applyNumberFormat="1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35" fillId="0" borderId="0" xfId="11" applyFont="1" applyAlignment="1">
      <alignment horizontal="center"/>
    </xf>
    <xf numFmtId="0" fontId="36" fillId="0" borderId="0" xfId="0" applyFont="1" applyAlignment="1"/>
    <xf numFmtId="0" fontId="35" fillId="0" borderId="0" xfId="11" applyFont="1" applyAlignment="1">
      <alignment horizontal="center" vertical="top"/>
    </xf>
    <xf numFmtId="0" fontId="29" fillId="0" borderId="0" xfId="11" applyFont="1" applyAlignment="1">
      <alignment horizontal="left" wrapText="1"/>
    </xf>
    <xf numFmtId="0" fontId="29" fillId="0" borderId="0" xfId="11" applyFont="1" applyAlignment="1">
      <alignment horizontal="left" vertical="top" wrapText="1"/>
    </xf>
  </cellXfs>
  <cellStyles count="12">
    <cellStyle name="Calculation" xfId="5" builtinId="22"/>
    <cellStyle name="Currency" xfId="1" builtinId="4"/>
    <cellStyle name="Explanatory Text" xfId="6" builtinId="53"/>
    <cellStyle name="Heading 3" xfId="3" builtinId="18"/>
    <cellStyle name="Input" xfId="4" builtinId="20"/>
    <cellStyle name="Normal" xfId="0" builtinId="0"/>
    <cellStyle name="Normal 2" xfId="8"/>
    <cellStyle name="Normal_$ITEMS1" xfId="11"/>
    <cellStyle name="Percent" xfId="2" builtinId="5"/>
    <cellStyle name="Percent 2" xfId="9"/>
    <cellStyle name="Percent 3" xfId="10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view="pageBreakPreview" zoomScale="120" zoomScaleNormal="85" zoomScaleSheetLayoutView="120" workbookViewId="0">
      <selection activeCell="F48" sqref="F48"/>
    </sheetView>
  </sheetViews>
  <sheetFormatPr defaultRowHeight="12.75" x14ac:dyDescent="0.2"/>
  <cols>
    <col min="1" max="1" width="2.83203125" style="1" bestFit="1" customWidth="1"/>
    <col min="2" max="2" width="14.1640625" style="1" customWidth="1"/>
    <col min="3" max="3" width="23.33203125" style="1" customWidth="1"/>
    <col min="4" max="4" width="12.6640625" style="1" bestFit="1" customWidth="1"/>
    <col min="5" max="5" width="11.83203125" style="1" customWidth="1"/>
    <col min="6" max="6" width="9.6640625" style="4" customWidth="1"/>
    <col min="7" max="9" width="17.33203125" style="4" customWidth="1"/>
    <col min="10" max="10" width="3.1640625" style="1" customWidth="1"/>
    <col min="11" max="11" width="25.83203125" style="1" bestFit="1" customWidth="1"/>
    <col min="12" max="16384" width="9.33203125" style="1"/>
  </cols>
  <sheetData>
    <row r="1" spans="1:11" ht="18.95" customHeight="1" x14ac:dyDescent="0.2">
      <c r="B1" s="7" t="s">
        <v>29</v>
      </c>
    </row>
    <row r="2" spans="1:11" ht="18.95" customHeight="1" x14ac:dyDescent="0.2">
      <c r="B2" s="8" t="s">
        <v>46</v>
      </c>
    </row>
    <row r="3" spans="1:11" ht="9" customHeight="1" x14ac:dyDescent="0.2">
      <c r="B3" s="5"/>
    </row>
    <row r="4" spans="1:11" s="16" customFormat="1" ht="15" x14ac:dyDescent="0.25">
      <c r="A4" s="22"/>
      <c r="B4" s="26" t="s">
        <v>36</v>
      </c>
      <c r="C4" s="22"/>
      <c r="D4" s="22"/>
      <c r="E4" s="22"/>
      <c r="F4" s="53"/>
      <c r="G4" s="22"/>
      <c r="H4" s="25"/>
      <c r="I4" s="43"/>
      <c r="J4" s="22"/>
    </row>
    <row r="5" spans="1:11" s="2" customFormat="1" ht="15" customHeight="1" x14ac:dyDescent="0.2">
      <c r="B5" s="9" t="s">
        <v>2</v>
      </c>
      <c r="C5" s="174" t="s">
        <v>3</v>
      </c>
      <c r="D5" s="175"/>
      <c r="E5" s="176"/>
      <c r="F5" s="10" t="s">
        <v>4</v>
      </c>
      <c r="G5" s="10" t="s">
        <v>5</v>
      </c>
      <c r="H5" s="9" t="s">
        <v>0</v>
      </c>
      <c r="I5" s="9" t="s">
        <v>1</v>
      </c>
      <c r="J5" s="11"/>
    </row>
    <row r="6" spans="1:11" s="84" customFormat="1" ht="15" customHeight="1" x14ac:dyDescent="0.2">
      <c r="B6" s="62"/>
      <c r="C6" s="177"/>
      <c r="D6" s="178"/>
      <c r="E6" s="179"/>
      <c r="F6" s="63"/>
      <c r="G6" s="64"/>
      <c r="H6" s="65">
        <v>1</v>
      </c>
      <c r="I6" s="85">
        <f t="shared" ref="I6" si="0">G6*H6</f>
        <v>0</v>
      </c>
      <c r="J6" s="86"/>
    </row>
    <row r="7" spans="1:11" s="84" customFormat="1" ht="15" customHeight="1" x14ac:dyDescent="0.2">
      <c r="B7" s="62"/>
      <c r="C7" s="177"/>
      <c r="D7" s="178"/>
      <c r="E7" s="179"/>
      <c r="F7" s="63"/>
      <c r="G7" s="64"/>
      <c r="H7" s="65">
        <v>1</v>
      </c>
      <c r="I7" s="85">
        <f t="shared" ref="I7:I45" si="1">G7*H7</f>
        <v>0</v>
      </c>
      <c r="J7" s="86"/>
      <c r="K7" s="87"/>
    </row>
    <row r="8" spans="1:11" s="84" customFormat="1" ht="15" customHeight="1" x14ac:dyDescent="0.2">
      <c r="B8" s="62"/>
      <c r="C8" s="177"/>
      <c r="D8" s="178"/>
      <c r="E8" s="179"/>
      <c r="F8" s="63"/>
      <c r="G8" s="64"/>
      <c r="H8" s="65">
        <v>1</v>
      </c>
      <c r="I8" s="85">
        <f t="shared" ref="I8" si="2">G8*H8</f>
        <v>0</v>
      </c>
      <c r="J8" s="86"/>
      <c r="K8" s="87"/>
    </row>
    <row r="9" spans="1:11" s="3" customFormat="1" ht="15" customHeight="1" x14ac:dyDescent="0.2">
      <c r="B9" s="62"/>
      <c r="C9" s="163"/>
      <c r="D9" s="164"/>
      <c r="E9" s="164"/>
      <c r="F9" s="63"/>
      <c r="G9" s="64"/>
      <c r="H9" s="65">
        <v>1</v>
      </c>
      <c r="I9" s="12">
        <f>G9*H9</f>
        <v>0</v>
      </c>
      <c r="J9" s="13"/>
    </row>
    <row r="10" spans="1:11" s="3" customFormat="1" ht="15" customHeight="1" x14ac:dyDescent="0.2">
      <c r="B10" s="62"/>
      <c r="C10" s="163"/>
      <c r="D10" s="164"/>
      <c r="E10" s="164"/>
      <c r="F10" s="63"/>
      <c r="G10" s="64"/>
      <c r="H10" s="65">
        <v>1</v>
      </c>
      <c r="I10" s="12">
        <f>G10*H10</f>
        <v>0</v>
      </c>
      <c r="J10" s="13"/>
      <c r="K10" s="88"/>
    </row>
    <row r="11" spans="1:11" s="3" customFormat="1" ht="15" customHeight="1" x14ac:dyDescent="0.2">
      <c r="B11" s="62"/>
      <c r="C11" s="163"/>
      <c r="D11" s="164"/>
      <c r="E11" s="164"/>
      <c r="F11" s="63"/>
      <c r="G11" s="64"/>
      <c r="H11" s="65">
        <v>1</v>
      </c>
      <c r="I11" s="85">
        <f t="shared" si="1"/>
        <v>0</v>
      </c>
      <c r="J11" s="13"/>
      <c r="K11" s="88"/>
    </row>
    <row r="12" spans="1:11" s="3" customFormat="1" ht="15" customHeight="1" x14ac:dyDescent="0.2">
      <c r="B12" s="62"/>
      <c r="C12" s="163"/>
      <c r="D12" s="164"/>
      <c r="E12" s="164"/>
      <c r="F12" s="63"/>
      <c r="G12" s="64"/>
      <c r="H12" s="65">
        <v>1</v>
      </c>
      <c r="I12" s="85">
        <f t="shared" ref="I12:I13" si="3">G12*H12</f>
        <v>0</v>
      </c>
      <c r="J12" s="13"/>
      <c r="K12" s="88"/>
    </row>
    <row r="13" spans="1:11" s="3" customFormat="1" ht="15" customHeight="1" x14ac:dyDescent="0.2">
      <c r="B13" s="62"/>
      <c r="C13" s="177"/>
      <c r="D13" s="180"/>
      <c r="E13" s="181"/>
      <c r="F13" s="63"/>
      <c r="G13" s="64"/>
      <c r="H13" s="65">
        <v>1</v>
      </c>
      <c r="I13" s="12">
        <f t="shared" si="3"/>
        <v>0</v>
      </c>
      <c r="J13" s="13"/>
      <c r="K13" s="88"/>
    </row>
    <row r="14" spans="1:11" s="3" customFormat="1" ht="15" customHeight="1" x14ac:dyDescent="0.2">
      <c r="B14" s="62"/>
      <c r="C14" s="177"/>
      <c r="D14" s="180"/>
      <c r="E14" s="181"/>
      <c r="F14" s="63"/>
      <c r="G14" s="64"/>
      <c r="H14" s="65">
        <v>1</v>
      </c>
      <c r="I14" s="12">
        <f t="shared" si="1"/>
        <v>0</v>
      </c>
      <c r="J14" s="13"/>
      <c r="K14" s="88"/>
    </row>
    <row r="15" spans="1:11" s="3" customFormat="1" ht="15" customHeight="1" x14ac:dyDescent="0.2">
      <c r="B15" s="62"/>
      <c r="C15" s="163"/>
      <c r="D15" s="164"/>
      <c r="E15" s="164"/>
      <c r="F15" s="63"/>
      <c r="G15" s="64"/>
      <c r="H15" s="65">
        <v>1</v>
      </c>
      <c r="I15" s="12">
        <f>G15*H15</f>
        <v>0</v>
      </c>
      <c r="J15" s="13"/>
      <c r="K15" s="88"/>
    </row>
    <row r="16" spans="1:11" s="3" customFormat="1" ht="15" customHeight="1" x14ac:dyDescent="0.2">
      <c r="B16" s="62"/>
      <c r="C16" s="163"/>
      <c r="D16" s="164"/>
      <c r="E16" s="164"/>
      <c r="F16" s="63"/>
      <c r="G16" s="64"/>
      <c r="H16" s="65">
        <v>1</v>
      </c>
      <c r="I16" s="12">
        <f t="shared" si="1"/>
        <v>0</v>
      </c>
      <c r="J16" s="13"/>
      <c r="K16" s="88"/>
    </row>
    <row r="17" spans="2:11" s="3" customFormat="1" ht="15" customHeight="1" x14ac:dyDescent="0.2">
      <c r="B17" s="62"/>
      <c r="C17" s="163"/>
      <c r="D17" s="164"/>
      <c r="E17" s="164"/>
      <c r="F17" s="63"/>
      <c r="G17" s="64"/>
      <c r="H17" s="65">
        <v>1</v>
      </c>
      <c r="I17" s="12">
        <f t="shared" si="1"/>
        <v>0</v>
      </c>
      <c r="J17" s="13"/>
      <c r="K17" s="88"/>
    </row>
    <row r="18" spans="2:11" s="3" customFormat="1" ht="15" customHeight="1" x14ac:dyDescent="0.2">
      <c r="B18" s="62"/>
      <c r="C18" s="163"/>
      <c r="D18" s="164"/>
      <c r="E18" s="164"/>
      <c r="F18" s="63"/>
      <c r="G18" s="64"/>
      <c r="H18" s="65">
        <v>1</v>
      </c>
      <c r="I18" s="12">
        <f t="shared" si="1"/>
        <v>0</v>
      </c>
      <c r="J18" s="13"/>
      <c r="K18" s="88"/>
    </row>
    <row r="19" spans="2:11" s="3" customFormat="1" ht="15" customHeight="1" x14ac:dyDescent="0.2">
      <c r="B19" s="62"/>
      <c r="C19" s="163"/>
      <c r="D19" s="164"/>
      <c r="E19" s="164"/>
      <c r="F19" s="63"/>
      <c r="G19" s="64"/>
      <c r="H19" s="65">
        <v>1</v>
      </c>
      <c r="I19" s="12">
        <f t="shared" si="1"/>
        <v>0</v>
      </c>
      <c r="J19" s="13"/>
    </row>
    <row r="20" spans="2:11" s="3" customFormat="1" ht="15" customHeight="1" x14ac:dyDescent="0.2">
      <c r="B20" s="62"/>
      <c r="C20" s="163"/>
      <c r="D20" s="164"/>
      <c r="E20" s="164"/>
      <c r="F20" s="63"/>
      <c r="G20" s="64"/>
      <c r="H20" s="65">
        <v>1</v>
      </c>
      <c r="I20" s="12">
        <f t="shared" si="1"/>
        <v>0</v>
      </c>
      <c r="J20" s="13"/>
    </row>
    <row r="21" spans="2:11" s="3" customFormat="1" ht="15" customHeight="1" x14ac:dyDescent="0.2">
      <c r="B21" s="62"/>
      <c r="C21" s="163"/>
      <c r="D21" s="164"/>
      <c r="E21" s="164"/>
      <c r="F21" s="63"/>
      <c r="G21" s="64"/>
      <c r="H21" s="65">
        <v>1</v>
      </c>
      <c r="I21" s="12">
        <f t="shared" si="1"/>
        <v>0</v>
      </c>
      <c r="J21" s="13"/>
    </row>
    <row r="22" spans="2:11" s="3" customFormat="1" ht="15" customHeight="1" x14ac:dyDescent="0.2">
      <c r="B22" s="62"/>
      <c r="C22" s="163"/>
      <c r="D22" s="164"/>
      <c r="E22" s="164"/>
      <c r="F22" s="63"/>
      <c r="G22" s="64"/>
      <c r="H22" s="65">
        <v>1</v>
      </c>
      <c r="I22" s="12">
        <f t="shared" si="1"/>
        <v>0</v>
      </c>
      <c r="J22" s="13"/>
    </row>
    <row r="23" spans="2:11" s="3" customFormat="1" ht="15" customHeight="1" x14ac:dyDescent="0.2">
      <c r="B23" s="62"/>
      <c r="C23" s="163"/>
      <c r="D23" s="164"/>
      <c r="E23" s="164"/>
      <c r="F23" s="63"/>
      <c r="G23" s="64"/>
      <c r="H23" s="65">
        <v>1</v>
      </c>
      <c r="I23" s="12">
        <f t="shared" si="1"/>
        <v>0</v>
      </c>
      <c r="J23" s="13"/>
    </row>
    <row r="24" spans="2:11" s="3" customFormat="1" ht="15" customHeight="1" x14ac:dyDescent="0.2">
      <c r="B24" s="62"/>
      <c r="C24" s="163"/>
      <c r="D24" s="164"/>
      <c r="E24" s="164"/>
      <c r="F24" s="63"/>
      <c r="G24" s="64"/>
      <c r="H24" s="65">
        <v>1</v>
      </c>
      <c r="I24" s="12">
        <f t="shared" si="1"/>
        <v>0</v>
      </c>
      <c r="J24" s="13"/>
    </row>
    <row r="25" spans="2:11" s="3" customFormat="1" ht="15" customHeight="1" x14ac:dyDescent="0.2">
      <c r="B25" s="62"/>
      <c r="C25" s="163"/>
      <c r="D25" s="164"/>
      <c r="E25" s="164"/>
      <c r="F25" s="63"/>
      <c r="G25" s="64"/>
      <c r="H25" s="65">
        <v>1</v>
      </c>
      <c r="I25" s="12">
        <f t="shared" si="1"/>
        <v>0</v>
      </c>
      <c r="J25" s="13"/>
    </row>
    <row r="26" spans="2:11" s="3" customFormat="1" ht="15" customHeight="1" x14ac:dyDescent="0.2">
      <c r="B26" s="62"/>
      <c r="C26" s="163"/>
      <c r="D26" s="164"/>
      <c r="E26" s="164"/>
      <c r="F26" s="63"/>
      <c r="G26" s="64"/>
      <c r="H26" s="65">
        <v>1</v>
      </c>
      <c r="I26" s="12">
        <f t="shared" ref="I26:I33" si="4">G26*H26</f>
        <v>0</v>
      </c>
      <c r="J26" s="13"/>
    </row>
    <row r="27" spans="2:11" s="3" customFormat="1" ht="15" customHeight="1" x14ac:dyDescent="0.2">
      <c r="B27" s="62"/>
      <c r="C27" s="163"/>
      <c r="D27" s="164"/>
      <c r="E27" s="164"/>
      <c r="F27" s="63"/>
      <c r="G27" s="64"/>
      <c r="H27" s="65">
        <v>1</v>
      </c>
      <c r="I27" s="12">
        <f t="shared" si="4"/>
        <v>0</v>
      </c>
      <c r="J27" s="13"/>
    </row>
    <row r="28" spans="2:11" s="3" customFormat="1" ht="15" customHeight="1" x14ac:dyDescent="0.2">
      <c r="B28" s="62"/>
      <c r="C28" s="163"/>
      <c r="D28" s="164"/>
      <c r="E28" s="164"/>
      <c r="F28" s="63"/>
      <c r="G28" s="64"/>
      <c r="H28" s="65">
        <v>1</v>
      </c>
      <c r="I28" s="12">
        <f t="shared" si="4"/>
        <v>0</v>
      </c>
      <c r="J28" s="13"/>
    </row>
    <row r="29" spans="2:11" s="3" customFormat="1" ht="15" customHeight="1" x14ac:dyDescent="0.2">
      <c r="B29" s="62"/>
      <c r="C29" s="163"/>
      <c r="D29" s="164"/>
      <c r="E29" s="164"/>
      <c r="F29" s="63"/>
      <c r="G29" s="64"/>
      <c r="H29" s="65">
        <v>1</v>
      </c>
      <c r="I29" s="12">
        <f t="shared" si="4"/>
        <v>0</v>
      </c>
      <c r="J29" s="13"/>
    </row>
    <row r="30" spans="2:11" s="3" customFormat="1" ht="15" customHeight="1" x14ac:dyDescent="0.2">
      <c r="B30" s="62"/>
      <c r="C30" s="163"/>
      <c r="D30" s="164"/>
      <c r="E30" s="164"/>
      <c r="F30" s="63"/>
      <c r="G30" s="64"/>
      <c r="H30" s="65">
        <v>1</v>
      </c>
      <c r="I30" s="12">
        <f t="shared" si="4"/>
        <v>0</v>
      </c>
      <c r="J30" s="13"/>
      <c r="K30" s="88"/>
    </row>
    <row r="31" spans="2:11" s="3" customFormat="1" ht="15" customHeight="1" x14ac:dyDescent="0.2">
      <c r="B31" s="62"/>
      <c r="C31" s="163"/>
      <c r="D31" s="164"/>
      <c r="E31" s="164"/>
      <c r="F31" s="63"/>
      <c r="G31" s="64"/>
      <c r="H31" s="65">
        <v>1</v>
      </c>
      <c r="I31" s="12">
        <f t="shared" si="4"/>
        <v>0</v>
      </c>
      <c r="J31" s="13"/>
    </row>
    <row r="32" spans="2:11" s="3" customFormat="1" ht="15" customHeight="1" x14ac:dyDescent="0.2">
      <c r="B32" s="62"/>
      <c r="C32" s="163"/>
      <c r="D32" s="164"/>
      <c r="E32" s="164"/>
      <c r="F32" s="63"/>
      <c r="G32" s="64"/>
      <c r="H32" s="65">
        <v>1</v>
      </c>
      <c r="I32" s="12">
        <f t="shared" si="4"/>
        <v>0</v>
      </c>
      <c r="J32" s="13"/>
    </row>
    <row r="33" spans="1:12" s="3" customFormat="1" ht="15" customHeight="1" x14ac:dyDescent="0.2">
      <c r="B33" s="62"/>
      <c r="C33" s="163"/>
      <c r="D33" s="164"/>
      <c r="E33" s="164"/>
      <c r="F33" s="66"/>
      <c r="G33" s="64"/>
      <c r="H33" s="65">
        <v>1</v>
      </c>
      <c r="I33" s="12">
        <f t="shared" si="4"/>
        <v>0</v>
      </c>
      <c r="J33" s="13"/>
    </row>
    <row r="34" spans="1:12" s="3" customFormat="1" ht="15" customHeight="1" x14ac:dyDescent="0.2">
      <c r="B34" s="62"/>
      <c r="C34" s="163"/>
      <c r="D34" s="164"/>
      <c r="E34" s="164"/>
      <c r="F34" s="63"/>
      <c r="G34" s="64"/>
      <c r="H34" s="65">
        <v>1</v>
      </c>
      <c r="I34" s="12">
        <f t="shared" si="1"/>
        <v>0</v>
      </c>
      <c r="J34" s="13"/>
    </row>
    <row r="35" spans="1:12" s="3" customFormat="1" ht="15" customHeight="1" x14ac:dyDescent="0.2">
      <c r="B35" s="62"/>
      <c r="C35" s="163"/>
      <c r="D35" s="164"/>
      <c r="E35" s="164"/>
      <c r="F35" s="63"/>
      <c r="G35" s="64"/>
      <c r="H35" s="65">
        <v>1</v>
      </c>
      <c r="I35" s="12">
        <f t="shared" si="1"/>
        <v>0</v>
      </c>
      <c r="J35" s="13"/>
    </row>
    <row r="36" spans="1:12" s="3" customFormat="1" ht="15" customHeight="1" x14ac:dyDescent="0.2">
      <c r="B36" s="62"/>
      <c r="C36" s="163"/>
      <c r="D36" s="164"/>
      <c r="E36" s="164"/>
      <c r="F36" s="63"/>
      <c r="G36" s="64"/>
      <c r="H36" s="65">
        <v>1</v>
      </c>
      <c r="I36" s="12">
        <f t="shared" ref="I36:I38" si="5">G36*H36</f>
        <v>0</v>
      </c>
      <c r="J36" s="13"/>
    </row>
    <row r="37" spans="1:12" s="3" customFormat="1" ht="15" customHeight="1" x14ac:dyDescent="0.2">
      <c r="B37" s="62"/>
      <c r="C37" s="163"/>
      <c r="D37" s="164"/>
      <c r="E37" s="164"/>
      <c r="F37" s="63"/>
      <c r="G37" s="64"/>
      <c r="H37" s="65">
        <v>1</v>
      </c>
      <c r="I37" s="12">
        <f t="shared" si="5"/>
        <v>0</v>
      </c>
      <c r="J37" s="13"/>
    </row>
    <row r="38" spans="1:12" s="3" customFormat="1" ht="15" customHeight="1" x14ac:dyDescent="0.2">
      <c r="B38" s="62"/>
      <c r="C38" s="163"/>
      <c r="D38" s="164"/>
      <c r="E38" s="164"/>
      <c r="F38" s="63"/>
      <c r="G38" s="64"/>
      <c r="H38" s="65">
        <v>1</v>
      </c>
      <c r="I38" s="12">
        <f t="shared" si="5"/>
        <v>0</v>
      </c>
      <c r="J38" s="13"/>
    </row>
    <row r="39" spans="1:12" s="3" customFormat="1" ht="15" customHeight="1" x14ac:dyDescent="0.2">
      <c r="B39" s="62"/>
      <c r="C39" s="163"/>
      <c r="D39" s="164"/>
      <c r="E39" s="164"/>
      <c r="F39" s="63"/>
      <c r="G39" s="64"/>
      <c r="H39" s="65">
        <v>1</v>
      </c>
      <c r="I39" s="12">
        <f t="shared" si="1"/>
        <v>0</v>
      </c>
      <c r="J39" s="13"/>
    </row>
    <row r="40" spans="1:12" s="3" customFormat="1" ht="15" customHeight="1" x14ac:dyDescent="0.2">
      <c r="B40" s="62"/>
      <c r="C40" s="163"/>
      <c r="D40" s="164"/>
      <c r="E40" s="164"/>
      <c r="F40" s="63"/>
      <c r="G40" s="64"/>
      <c r="H40" s="65">
        <v>1</v>
      </c>
      <c r="I40" s="12">
        <f t="shared" si="1"/>
        <v>0</v>
      </c>
      <c r="J40" s="13"/>
    </row>
    <row r="41" spans="1:12" s="84" customFormat="1" ht="15" customHeight="1" x14ac:dyDescent="0.2">
      <c r="B41" s="62"/>
      <c r="C41" s="163"/>
      <c r="D41" s="164"/>
      <c r="E41" s="164"/>
      <c r="F41" s="63"/>
      <c r="G41" s="64"/>
      <c r="H41" s="65">
        <v>1</v>
      </c>
      <c r="I41" s="85">
        <f t="shared" si="1"/>
        <v>0</v>
      </c>
      <c r="J41" s="86"/>
    </row>
    <row r="42" spans="1:12" s="84" customFormat="1" ht="15" customHeight="1" x14ac:dyDescent="0.2">
      <c r="B42" s="62"/>
      <c r="C42" s="163"/>
      <c r="D42" s="164"/>
      <c r="E42" s="164"/>
      <c r="F42" s="63"/>
      <c r="G42" s="64"/>
      <c r="H42" s="65">
        <v>1</v>
      </c>
      <c r="I42" s="85">
        <f t="shared" ref="I42:I43" si="6">G42*H42</f>
        <v>0</v>
      </c>
      <c r="J42" s="86"/>
      <c r="K42" s="87"/>
    </row>
    <row r="43" spans="1:12" s="84" customFormat="1" ht="15" customHeight="1" x14ac:dyDescent="0.2">
      <c r="B43" s="62"/>
      <c r="C43" s="163"/>
      <c r="D43" s="164"/>
      <c r="E43" s="164"/>
      <c r="F43" s="63"/>
      <c r="G43" s="64"/>
      <c r="H43" s="65">
        <v>1</v>
      </c>
      <c r="I43" s="85">
        <f t="shared" si="6"/>
        <v>0</v>
      </c>
      <c r="J43" s="86"/>
      <c r="K43" s="87"/>
    </row>
    <row r="44" spans="1:12" s="3" customFormat="1" ht="15" customHeight="1" x14ac:dyDescent="0.2">
      <c r="B44" s="62"/>
      <c r="C44" s="163"/>
      <c r="D44" s="164"/>
      <c r="E44" s="164"/>
      <c r="F44" s="63"/>
      <c r="G44" s="64"/>
      <c r="H44" s="65">
        <v>1</v>
      </c>
      <c r="I44" s="12">
        <f t="shared" si="1"/>
        <v>0</v>
      </c>
      <c r="J44" s="13"/>
      <c r="K44" s="87"/>
    </row>
    <row r="45" spans="1:12" s="3" customFormat="1" ht="15" customHeight="1" x14ac:dyDescent="0.2">
      <c r="B45" s="62"/>
      <c r="C45" s="163"/>
      <c r="D45" s="164"/>
      <c r="E45" s="164"/>
      <c r="F45" s="66"/>
      <c r="G45" s="64"/>
      <c r="H45" s="65">
        <v>1</v>
      </c>
      <c r="I45" s="12">
        <f t="shared" si="1"/>
        <v>0</v>
      </c>
      <c r="J45" s="13"/>
      <c r="K45" s="87"/>
    </row>
    <row r="46" spans="1:12" s="16" customFormat="1" ht="15.75" x14ac:dyDescent="0.25">
      <c r="A46" s="17" t="s">
        <v>7</v>
      </c>
      <c r="B46" s="18" t="s">
        <v>8</v>
      </c>
      <c r="C46" s="19"/>
      <c r="D46" s="19"/>
      <c r="E46" s="19"/>
      <c r="F46" s="20"/>
      <c r="G46" s="19"/>
      <c r="H46" s="21"/>
      <c r="I46" s="42">
        <f>SUM(I6:I45)</f>
        <v>0</v>
      </c>
      <c r="J46" s="22"/>
      <c r="K46" s="87"/>
      <c r="L46" s="89"/>
    </row>
    <row r="47" spans="1:12" s="16" customFormat="1" ht="15" x14ac:dyDescent="0.25">
      <c r="A47" s="17" t="s">
        <v>9</v>
      </c>
      <c r="B47" s="18" t="s">
        <v>31</v>
      </c>
      <c r="C47" s="19"/>
      <c r="D47" s="19"/>
      <c r="E47" s="19"/>
      <c r="F47" s="58">
        <v>20</v>
      </c>
      <c r="G47" s="71" t="s">
        <v>32</v>
      </c>
      <c r="H47" s="21"/>
      <c r="I47" s="42">
        <f>ROUND(F47/100*I46,0)</f>
        <v>0</v>
      </c>
      <c r="J47" s="22"/>
    </row>
    <row r="48" spans="1:12" s="16" customFormat="1" ht="5.0999999999999996" customHeight="1" x14ac:dyDescent="0.25">
      <c r="A48" s="22"/>
      <c r="B48" s="22"/>
      <c r="C48" s="22"/>
      <c r="D48" s="22"/>
      <c r="E48" s="22"/>
      <c r="F48" s="23"/>
      <c r="G48" s="24"/>
      <c r="H48" s="25"/>
      <c r="I48" s="43"/>
      <c r="J48" s="22"/>
    </row>
    <row r="49" spans="1:10" s="16" customFormat="1" ht="15" x14ac:dyDescent="0.25">
      <c r="A49" s="33" t="s">
        <v>14</v>
      </c>
      <c r="B49" s="34" t="s">
        <v>44</v>
      </c>
      <c r="C49" s="19"/>
      <c r="D49" s="19"/>
      <c r="E49" s="19"/>
      <c r="F49" s="20"/>
      <c r="G49" s="19"/>
      <c r="H49" s="21"/>
      <c r="I49" s="42">
        <f>SUM(I46:I47)</f>
        <v>0</v>
      </c>
      <c r="J49" s="22"/>
    </row>
    <row r="50" spans="1:10" s="16" customFormat="1" ht="5.0999999999999996" customHeight="1" x14ac:dyDescent="0.25">
      <c r="A50" s="22"/>
      <c r="B50" s="22"/>
      <c r="C50" s="22"/>
      <c r="D50" s="22"/>
      <c r="E50" s="22"/>
      <c r="F50" s="23"/>
      <c r="G50" s="24"/>
      <c r="H50" s="25"/>
      <c r="I50" s="43"/>
      <c r="J50" s="22"/>
    </row>
    <row r="51" spans="1:10" s="16" customFormat="1" ht="15" x14ac:dyDescent="0.25">
      <c r="A51" s="22"/>
      <c r="B51" s="26" t="s">
        <v>33</v>
      </c>
      <c r="C51" s="22"/>
      <c r="D51" s="22"/>
      <c r="E51" s="22"/>
      <c r="F51" s="53"/>
      <c r="G51" s="22"/>
      <c r="H51" s="25"/>
      <c r="I51" s="43"/>
      <c r="J51" s="22"/>
    </row>
    <row r="52" spans="1:10" s="16" customFormat="1" ht="15" x14ac:dyDescent="0.25">
      <c r="A52" s="22"/>
      <c r="B52" s="27" t="s">
        <v>10</v>
      </c>
      <c r="C52" s="28"/>
      <c r="D52" s="28"/>
      <c r="E52" s="28"/>
      <c r="F52" s="59">
        <v>1</v>
      </c>
      <c r="G52" s="173" t="s">
        <v>34</v>
      </c>
      <c r="H52" s="173"/>
      <c r="I52" s="90">
        <f>ROUND(F52/100*$I$49,0)</f>
        <v>0</v>
      </c>
      <c r="J52" s="22"/>
    </row>
    <row r="53" spans="1:10" s="16" customFormat="1" ht="15" x14ac:dyDescent="0.25">
      <c r="A53" s="22"/>
      <c r="B53" s="29" t="s">
        <v>11</v>
      </c>
      <c r="C53" s="30"/>
      <c r="D53" s="30"/>
      <c r="E53" s="30"/>
      <c r="F53" s="60">
        <v>4</v>
      </c>
      <c r="G53" s="171" t="s">
        <v>34</v>
      </c>
      <c r="H53" s="171"/>
      <c r="I53" s="91">
        <f>ROUND(F53/100*$I$49,0)</f>
        <v>0</v>
      </c>
      <c r="J53" s="22"/>
    </row>
    <row r="54" spans="1:10" s="16" customFormat="1" ht="15" x14ac:dyDescent="0.25">
      <c r="A54" s="22"/>
      <c r="B54" s="29" t="s">
        <v>12</v>
      </c>
      <c r="C54" s="30"/>
      <c r="D54" s="30"/>
      <c r="E54" s="30"/>
      <c r="F54" s="60">
        <v>7</v>
      </c>
      <c r="G54" s="171" t="s">
        <v>34</v>
      </c>
      <c r="H54" s="171"/>
      <c r="I54" s="91">
        <f>ROUND(F54/100*$I$49,0)</f>
        <v>0</v>
      </c>
      <c r="J54" s="22"/>
    </row>
    <row r="55" spans="1:10" s="16" customFormat="1" ht="15" x14ac:dyDescent="0.25">
      <c r="A55" s="22"/>
      <c r="B55" s="29" t="s">
        <v>13</v>
      </c>
      <c r="C55" s="30"/>
      <c r="D55" s="30"/>
      <c r="E55" s="30"/>
      <c r="F55" s="61">
        <v>1</v>
      </c>
      <c r="G55" s="171" t="s">
        <v>34</v>
      </c>
      <c r="H55" s="171"/>
      <c r="I55" s="91">
        <f>ROUND(F55/100*$I$49,0)</f>
        <v>0</v>
      </c>
      <c r="J55" s="22"/>
    </row>
    <row r="56" spans="1:10" s="16" customFormat="1" ht="15" x14ac:dyDescent="0.25">
      <c r="A56" s="33" t="s">
        <v>15</v>
      </c>
      <c r="B56" s="18" t="s">
        <v>35</v>
      </c>
      <c r="C56" s="19"/>
      <c r="D56" s="19"/>
      <c r="E56" s="19"/>
      <c r="F56" s="56"/>
      <c r="G56" s="19"/>
      <c r="H56" s="21"/>
      <c r="I56" s="42">
        <f>SUM(I52:I55)</f>
        <v>0</v>
      </c>
      <c r="J56" s="22"/>
    </row>
    <row r="57" spans="1:10" s="16" customFormat="1" ht="5.0999999999999996" customHeight="1" x14ac:dyDescent="0.25">
      <c r="A57" s="22"/>
      <c r="B57" s="22"/>
      <c r="C57" s="22"/>
      <c r="D57" s="22"/>
      <c r="E57" s="22"/>
      <c r="F57" s="23"/>
      <c r="G57" s="24"/>
      <c r="H57" s="25"/>
      <c r="I57" s="43"/>
      <c r="J57" s="22"/>
    </row>
    <row r="58" spans="1:10" s="16" customFormat="1" ht="15" x14ac:dyDescent="0.25">
      <c r="A58" s="33" t="s">
        <v>16</v>
      </c>
      <c r="B58" s="34" t="s">
        <v>42</v>
      </c>
      <c r="C58" s="19"/>
      <c r="D58" s="19"/>
      <c r="E58" s="19"/>
      <c r="F58" s="20"/>
      <c r="G58" s="19"/>
      <c r="H58" s="21"/>
      <c r="I58" s="42">
        <f>SUM(I49,I56)</f>
        <v>0</v>
      </c>
      <c r="J58" s="22"/>
    </row>
    <row r="59" spans="1:10" s="16" customFormat="1" ht="5.0999999999999996" customHeight="1" x14ac:dyDescent="0.25">
      <c r="A59" s="22"/>
      <c r="B59" s="22"/>
      <c r="C59" s="35"/>
      <c r="D59" s="22"/>
      <c r="E59" s="22"/>
      <c r="F59" s="36"/>
      <c r="G59" s="37"/>
      <c r="H59" s="38"/>
      <c r="I59" s="22"/>
      <c r="J59" s="22"/>
    </row>
    <row r="60" spans="1:10" s="16" customFormat="1" ht="15" x14ac:dyDescent="0.25">
      <c r="A60" s="22"/>
      <c r="B60" s="26" t="s">
        <v>26</v>
      </c>
      <c r="C60" s="22"/>
      <c r="D60" s="22"/>
      <c r="E60" s="22"/>
      <c r="F60" s="172"/>
      <c r="G60" s="172"/>
      <c r="H60" s="38"/>
      <c r="I60" s="22"/>
      <c r="J60" s="22"/>
    </row>
    <row r="61" spans="1:10" s="16" customFormat="1" ht="15" x14ac:dyDescent="0.25">
      <c r="A61" s="22"/>
      <c r="B61" s="27" t="s">
        <v>18</v>
      </c>
      <c r="C61" s="28"/>
      <c r="D61" s="28"/>
      <c r="E61" s="68"/>
      <c r="F61" s="98">
        <v>42299</v>
      </c>
      <c r="G61" s="52"/>
      <c r="H61" s="39"/>
      <c r="I61" s="30"/>
      <c r="J61" s="22"/>
    </row>
    <row r="62" spans="1:10" s="16" customFormat="1" ht="15" x14ac:dyDescent="0.25">
      <c r="A62" s="22"/>
      <c r="B62" s="29" t="s">
        <v>38</v>
      </c>
      <c r="C62" s="30"/>
      <c r="D62" s="30"/>
      <c r="E62" s="69"/>
      <c r="F62" s="99">
        <v>42665</v>
      </c>
      <c r="G62" s="52"/>
      <c r="H62" s="39"/>
      <c r="I62" s="30"/>
      <c r="J62" s="22"/>
    </row>
    <row r="63" spans="1:10" s="16" customFormat="1" ht="15" hidden="1" x14ac:dyDescent="0.25">
      <c r="A63" s="22"/>
      <c r="B63" s="54" t="s">
        <v>19</v>
      </c>
      <c r="C63" s="30"/>
      <c r="D63" s="30"/>
      <c r="E63" s="69"/>
      <c r="F63" s="167">
        <f>ROUND((F62-F61)/365,1)</f>
        <v>1</v>
      </c>
      <c r="G63" s="167"/>
      <c r="H63" s="39"/>
      <c r="I63" s="30"/>
      <c r="J63" s="22"/>
    </row>
    <row r="64" spans="1:10" s="16" customFormat="1" ht="15" x14ac:dyDescent="0.25">
      <c r="A64" s="22"/>
      <c r="B64" s="31" t="s">
        <v>20</v>
      </c>
      <c r="C64" s="32"/>
      <c r="D64" s="32"/>
      <c r="E64" s="70"/>
      <c r="F64" s="67">
        <v>0.04</v>
      </c>
      <c r="G64" s="57"/>
      <c r="H64" s="39"/>
      <c r="I64" s="30"/>
      <c r="J64" s="22"/>
    </row>
    <row r="65" spans="1:10" s="16" customFormat="1" ht="15" x14ac:dyDescent="0.25">
      <c r="A65" s="33" t="s">
        <v>17</v>
      </c>
      <c r="B65" s="55" t="s">
        <v>39</v>
      </c>
      <c r="C65" s="32"/>
      <c r="D65" s="32"/>
      <c r="E65" s="32"/>
      <c r="F65" s="100">
        <f>F64*F63</f>
        <v>0.04</v>
      </c>
      <c r="G65" s="168" t="s">
        <v>37</v>
      </c>
      <c r="H65" s="169"/>
      <c r="I65" s="92">
        <f>ROUND(F63*F64*I58,0)</f>
        <v>0</v>
      </c>
      <c r="J65" s="22"/>
    </row>
    <row r="66" spans="1:10" s="16" customFormat="1" ht="5.0999999999999996" customHeight="1" x14ac:dyDescent="0.25">
      <c r="A66" s="22"/>
      <c r="B66" s="22"/>
      <c r="C66" s="22"/>
      <c r="D66" s="22"/>
      <c r="E66" s="22"/>
      <c r="F66" s="23"/>
      <c r="G66" s="24"/>
      <c r="H66" s="25"/>
      <c r="I66" s="43"/>
      <c r="J66" s="22"/>
    </row>
    <row r="67" spans="1:10" s="16" customFormat="1" ht="15" x14ac:dyDescent="0.25">
      <c r="A67" s="33" t="s">
        <v>21</v>
      </c>
      <c r="B67" s="34" t="s">
        <v>43</v>
      </c>
      <c r="C67" s="19"/>
      <c r="D67" s="19"/>
      <c r="E67" s="19"/>
      <c r="F67" s="20"/>
      <c r="G67" s="19"/>
      <c r="H67" s="21"/>
      <c r="I67" s="42">
        <f>ROUND(SUM(I58,I65),-3)</f>
        <v>0</v>
      </c>
      <c r="J67" s="22"/>
    </row>
    <row r="68" spans="1:10" s="16" customFormat="1" ht="15" x14ac:dyDescent="0.25">
      <c r="A68" s="33"/>
      <c r="B68" s="26"/>
      <c r="C68" s="30"/>
      <c r="D68" s="30"/>
      <c r="E68" s="30"/>
      <c r="F68" s="23"/>
      <c r="G68" s="30"/>
      <c r="H68" s="48"/>
      <c r="I68" s="49"/>
      <c r="J68" s="22"/>
    </row>
    <row r="69" spans="1:10" s="16" customFormat="1" ht="15" customHeight="1" x14ac:dyDescent="0.25">
      <c r="A69" s="22"/>
      <c r="B69" s="81" t="s">
        <v>28</v>
      </c>
      <c r="C69" s="82"/>
      <c r="D69" s="82"/>
      <c r="E69" s="82"/>
      <c r="F69" s="101"/>
      <c r="G69" s="102"/>
      <c r="H69" s="103"/>
      <c r="I69" s="83"/>
      <c r="J69" s="22"/>
    </row>
    <row r="70" spans="1:10" s="16" customFormat="1" ht="15" customHeight="1" x14ac:dyDescent="0.25">
      <c r="A70" s="33"/>
      <c r="B70" s="72" t="s">
        <v>45</v>
      </c>
      <c r="C70" s="73"/>
      <c r="D70" s="73"/>
      <c r="E70" s="73"/>
      <c r="F70" s="74"/>
      <c r="G70" s="73"/>
      <c r="H70" s="75"/>
      <c r="I70" s="93">
        <f>I67</f>
        <v>0</v>
      </c>
      <c r="J70" s="22"/>
    </row>
    <row r="71" spans="1:10" s="3" customFormat="1" ht="15" customHeight="1" x14ac:dyDescent="0.2">
      <c r="A71" s="40"/>
      <c r="B71" s="165" t="s">
        <v>22</v>
      </c>
      <c r="C71" s="166"/>
      <c r="D71" s="76"/>
      <c r="E71" s="77"/>
      <c r="F71" s="104">
        <v>0.1</v>
      </c>
      <c r="G71" s="170"/>
      <c r="H71" s="170"/>
      <c r="I71" s="94">
        <f>I67*F71</f>
        <v>0</v>
      </c>
      <c r="J71" s="41"/>
    </row>
    <row r="72" spans="1:10" s="3" customFormat="1" ht="15" customHeight="1" x14ac:dyDescent="0.2">
      <c r="B72" s="165" t="s">
        <v>23</v>
      </c>
      <c r="C72" s="166"/>
      <c r="D72" s="166"/>
      <c r="E72" s="166"/>
      <c r="F72" s="105">
        <v>0.1</v>
      </c>
      <c r="G72" s="170"/>
      <c r="H72" s="170"/>
      <c r="I72" s="94">
        <f>ROUND(I67*F72,0)</f>
        <v>0</v>
      </c>
      <c r="J72" s="13"/>
    </row>
    <row r="73" spans="1:10" s="3" customFormat="1" ht="15" customHeight="1" x14ac:dyDescent="0.2">
      <c r="B73" s="165" t="s">
        <v>25</v>
      </c>
      <c r="C73" s="166"/>
      <c r="D73" s="166"/>
      <c r="E73" s="166"/>
      <c r="F73" s="106" t="s">
        <v>6</v>
      </c>
      <c r="G73" s="105"/>
      <c r="H73" s="106"/>
      <c r="I73" s="95" t="s">
        <v>41</v>
      </c>
      <c r="J73" s="13"/>
    </row>
    <row r="74" spans="1:10" s="3" customFormat="1" ht="15" customHeight="1" x14ac:dyDescent="0.2">
      <c r="B74" s="165" t="s">
        <v>24</v>
      </c>
      <c r="C74" s="166"/>
      <c r="D74" s="166"/>
      <c r="E74" s="166"/>
      <c r="F74" s="106" t="s">
        <v>6</v>
      </c>
      <c r="G74" s="105"/>
      <c r="H74" s="106"/>
      <c r="I74" s="96" t="s">
        <v>41</v>
      </c>
      <c r="J74" s="13"/>
    </row>
    <row r="75" spans="1:10" s="3" customFormat="1" ht="18" customHeight="1" x14ac:dyDescent="0.2">
      <c r="B75" s="78" t="s">
        <v>40</v>
      </c>
      <c r="C75" s="79"/>
      <c r="D75" s="79"/>
      <c r="E75" s="79"/>
      <c r="F75" s="80"/>
      <c r="G75" s="80"/>
      <c r="H75" s="80"/>
      <c r="I75" s="97">
        <f>SUM(I70:I74)</f>
        <v>0</v>
      </c>
      <c r="J75" s="15"/>
    </row>
    <row r="76" spans="1:10" s="3" customFormat="1" ht="5.0999999999999996" customHeight="1" x14ac:dyDescent="0.2">
      <c r="B76" s="13"/>
      <c r="C76" s="13"/>
      <c r="D76" s="13"/>
      <c r="E76" s="13"/>
      <c r="F76" s="11"/>
      <c r="G76" s="11"/>
      <c r="H76" s="11"/>
      <c r="I76" s="11"/>
      <c r="J76" s="14"/>
    </row>
    <row r="77" spans="1:10" s="3" customFormat="1" ht="20.100000000000001" customHeight="1" x14ac:dyDescent="0.2">
      <c r="B77" s="44" t="s">
        <v>30</v>
      </c>
      <c r="C77" s="45"/>
      <c r="D77" s="45"/>
      <c r="E77" s="45"/>
      <c r="F77" s="46"/>
      <c r="G77" s="46"/>
      <c r="H77" s="46"/>
      <c r="I77" s="47">
        <v>0</v>
      </c>
    </row>
    <row r="78" spans="1:10" ht="15" x14ac:dyDescent="0.2">
      <c r="H78" s="50" t="s">
        <v>27</v>
      </c>
      <c r="I78" s="51" t="e">
        <f>(I75/I77)-1</f>
        <v>#DIV/0!</v>
      </c>
    </row>
    <row r="80" spans="1:10" ht="14.25" x14ac:dyDescent="0.2">
      <c r="B80" s="6"/>
    </row>
  </sheetData>
  <mergeCells count="54">
    <mergeCell ref="C29:E29"/>
    <mergeCell ref="C5:E5"/>
    <mergeCell ref="C9:E9"/>
    <mergeCell ref="C6:E6"/>
    <mergeCell ref="C15:E15"/>
    <mergeCell ref="C11:E11"/>
    <mergeCell ref="C14:E14"/>
    <mergeCell ref="C10:E10"/>
    <mergeCell ref="C7:E7"/>
    <mergeCell ref="C8:E8"/>
    <mergeCell ref="C12:E12"/>
    <mergeCell ref="C13:E13"/>
    <mergeCell ref="C26:E26"/>
    <mergeCell ref="C27:E27"/>
    <mergeCell ref="C28:E28"/>
    <mergeCell ref="C16:E16"/>
    <mergeCell ref="C22:E22"/>
    <mergeCell ref="C23:E23"/>
    <mergeCell ref="C24:E24"/>
    <mergeCell ref="C25:E25"/>
    <mergeCell ref="C17:E17"/>
    <mergeCell ref="C18:E18"/>
    <mergeCell ref="C19:E19"/>
    <mergeCell ref="C20:E20"/>
    <mergeCell ref="C21:E21"/>
    <mergeCell ref="G54:H54"/>
    <mergeCell ref="G55:H55"/>
    <mergeCell ref="F60:G60"/>
    <mergeCell ref="C40:E40"/>
    <mergeCell ref="C44:E44"/>
    <mergeCell ref="C45:E45"/>
    <mergeCell ref="G52:H52"/>
    <mergeCell ref="G53:H53"/>
    <mergeCell ref="C43:E43"/>
    <mergeCell ref="B73:E73"/>
    <mergeCell ref="B74:E74"/>
    <mergeCell ref="F63:G63"/>
    <mergeCell ref="G65:H65"/>
    <mergeCell ref="B71:C71"/>
    <mergeCell ref="G71:H71"/>
    <mergeCell ref="B72:E72"/>
    <mergeCell ref="G72:H72"/>
    <mergeCell ref="C30:E30"/>
    <mergeCell ref="C31:E31"/>
    <mergeCell ref="C32:E32"/>
    <mergeCell ref="C33:E33"/>
    <mergeCell ref="C36:E36"/>
    <mergeCell ref="C35:E35"/>
    <mergeCell ref="C34:E34"/>
    <mergeCell ref="C37:E37"/>
    <mergeCell ref="C38:E38"/>
    <mergeCell ref="C41:E41"/>
    <mergeCell ref="C42:E42"/>
    <mergeCell ref="C39:E39"/>
  </mergeCells>
  <printOptions horizontalCentered="1"/>
  <pageMargins left="0.5" right="0.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selection activeCell="A3" sqref="A3"/>
    </sheetView>
  </sheetViews>
  <sheetFormatPr defaultColWidth="8.83203125" defaultRowHeight="12.75" x14ac:dyDescent="0.2"/>
  <cols>
    <col min="1" max="1" width="3.33203125" style="107" customWidth="1"/>
    <col min="2" max="2" width="4.5" style="107" customWidth="1"/>
    <col min="3" max="3" width="62.5" style="107" customWidth="1"/>
    <col min="4" max="4" width="13" style="107" customWidth="1"/>
    <col min="5" max="5" width="19" style="107" customWidth="1"/>
    <col min="6" max="253" width="8.83203125" style="107"/>
    <col min="254" max="254" width="3.33203125" style="107" customWidth="1"/>
    <col min="255" max="255" width="4.5" style="107" customWidth="1"/>
    <col min="256" max="256" width="49.33203125" style="107" customWidth="1"/>
    <col min="257" max="257" width="13" style="107" customWidth="1"/>
    <col min="258" max="258" width="15.6640625" style="107" customWidth="1"/>
    <col min="259" max="259" width="19" style="107" customWidth="1"/>
    <col min="260" max="260" width="18.33203125" style="107" customWidth="1"/>
    <col min="261" max="261" width="15.33203125" style="107" customWidth="1"/>
    <col min="262" max="509" width="8.83203125" style="107"/>
    <col min="510" max="510" width="3.33203125" style="107" customWidth="1"/>
    <col min="511" max="511" width="4.5" style="107" customWidth="1"/>
    <col min="512" max="512" width="49.33203125" style="107" customWidth="1"/>
    <col min="513" max="513" width="13" style="107" customWidth="1"/>
    <col min="514" max="514" width="15.6640625" style="107" customWidth="1"/>
    <col min="515" max="515" width="19" style="107" customWidth="1"/>
    <col min="516" max="516" width="18.33203125" style="107" customWidth="1"/>
    <col min="517" max="517" width="15.33203125" style="107" customWidth="1"/>
    <col min="518" max="765" width="8.83203125" style="107"/>
    <col min="766" max="766" width="3.33203125" style="107" customWidth="1"/>
    <col min="767" max="767" width="4.5" style="107" customWidth="1"/>
    <col min="768" max="768" width="49.33203125" style="107" customWidth="1"/>
    <col min="769" max="769" width="13" style="107" customWidth="1"/>
    <col min="770" max="770" width="15.6640625" style="107" customWidth="1"/>
    <col min="771" max="771" width="19" style="107" customWidth="1"/>
    <col min="772" max="772" width="18.33203125" style="107" customWidth="1"/>
    <col min="773" max="773" width="15.33203125" style="107" customWidth="1"/>
    <col min="774" max="1021" width="8.83203125" style="107"/>
    <col min="1022" max="1022" width="3.33203125" style="107" customWidth="1"/>
    <col min="1023" max="1023" width="4.5" style="107" customWidth="1"/>
    <col min="1024" max="1024" width="49.33203125" style="107" customWidth="1"/>
    <col min="1025" max="1025" width="13" style="107" customWidth="1"/>
    <col min="1026" max="1026" width="15.6640625" style="107" customWidth="1"/>
    <col min="1027" max="1027" width="19" style="107" customWidth="1"/>
    <col min="1028" max="1028" width="18.33203125" style="107" customWidth="1"/>
    <col min="1029" max="1029" width="15.33203125" style="107" customWidth="1"/>
    <col min="1030" max="1277" width="8.83203125" style="107"/>
    <col min="1278" max="1278" width="3.33203125" style="107" customWidth="1"/>
    <col min="1279" max="1279" width="4.5" style="107" customWidth="1"/>
    <col min="1280" max="1280" width="49.33203125" style="107" customWidth="1"/>
    <col min="1281" max="1281" width="13" style="107" customWidth="1"/>
    <col min="1282" max="1282" width="15.6640625" style="107" customWidth="1"/>
    <col min="1283" max="1283" width="19" style="107" customWidth="1"/>
    <col min="1284" max="1284" width="18.33203125" style="107" customWidth="1"/>
    <col min="1285" max="1285" width="15.33203125" style="107" customWidth="1"/>
    <col min="1286" max="1533" width="8.83203125" style="107"/>
    <col min="1534" max="1534" width="3.33203125" style="107" customWidth="1"/>
    <col min="1535" max="1535" width="4.5" style="107" customWidth="1"/>
    <col min="1536" max="1536" width="49.33203125" style="107" customWidth="1"/>
    <col min="1537" max="1537" width="13" style="107" customWidth="1"/>
    <col min="1538" max="1538" width="15.6640625" style="107" customWidth="1"/>
    <col min="1539" max="1539" width="19" style="107" customWidth="1"/>
    <col min="1540" max="1540" width="18.33203125" style="107" customWidth="1"/>
    <col min="1541" max="1541" width="15.33203125" style="107" customWidth="1"/>
    <col min="1542" max="1789" width="8.83203125" style="107"/>
    <col min="1790" max="1790" width="3.33203125" style="107" customWidth="1"/>
    <col min="1791" max="1791" width="4.5" style="107" customWidth="1"/>
    <col min="1792" max="1792" width="49.33203125" style="107" customWidth="1"/>
    <col min="1793" max="1793" width="13" style="107" customWidth="1"/>
    <col min="1794" max="1794" width="15.6640625" style="107" customWidth="1"/>
    <col min="1795" max="1795" width="19" style="107" customWidth="1"/>
    <col min="1796" max="1796" width="18.33203125" style="107" customWidth="1"/>
    <col min="1797" max="1797" width="15.33203125" style="107" customWidth="1"/>
    <col min="1798" max="2045" width="8.83203125" style="107"/>
    <col min="2046" max="2046" width="3.33203125" style="107" customWidth="1"/>
    <col min="2047" max="2047" width="4.5" style="107" customWidth="1"/>
    <col min="2048" max="2048" width="49.33203125" style="107" customWidth="1"/>
    <col min="2049" max="2049" width="13" style="107" customWidth="1"/>
    <col min="2050" max="2050" width="15.6640625" style="107" customWidth="1"/>
    <col min="2051" max="2051" width="19" style="107" customWidth="1"/>
    <col min="2052" max="2052" width="18.33203125" style="107" customWidth="1"/>
    <col min="2053" max="2053" width="15.33203125" style="107" customWidth="1"/>
    <col min="2054" max="2301" width="8.83203125" style="107"/>
    <col min="2302" max="2302" width="3.33203125" style="107" customWidth="1"/>
    <col min="2303" max="2303" width="4.5" style="107" customWidth="1"/>
    <col min="2304" max="2304" width="49.33203125" style="107" customWidth="1"/>
    <col min="2305" max="2305" width="13" style="107" customWidth="1"/>
    <col min="2306" max="2306" width="15.6640625" style="107" customWidth="1"/>
    <col min="2307" max="2307" width="19" style="107" customWidth="1"/>
    <col min="2308" max="2308" width="18.33203125" style="107" customWidth="1"/>
    <col min="2309" max="2309" width="15.33203125" style="107" customWidth="1"/>
    <col min="2310" max="2557" width="8.83203125" style="107"/>
    <col min="2558" max="2558" width="3.33203125" style="107" customWidth="1"/>
    <col min="2559" max="2559" width="4.5" style="107" customWidth="1"/>
    <col min="2560" max="2560" width="49.33203125" style="107" customWidth="1"/>
    <col min="2561" max="2561" width="13" style="107" customWidth="1"/>
    <col min="2562" max="2562" width="15.6640625" style="107" customWidth="1"/>
    <col min="2563" max="2563" width="19" style="107" customWidth="1"/>
    <col min="2564" max="2564" width="18.33203125" style="107" customWidth="1"/>
    <col min="2565" max="2565" width="15.33203125" style="107" customWidth="1"/>
    <col min="2566" max="2813" width="8.83203125" style="107"/>
    <col min="2814" max="2814" width="3.33203125" style="107" customWidth="1"/>
    <col min="2815" max="2815" width="4.5" style="107" customWidth="1"/>
    <col min="2816" max="2816" width="49.33203125" style="107" customWidth="1"/>
    <col min="2817" max="2817" width="13" style="107" customWidth="1"/>
    <col min="2818" max="2818" width="15.6640625" style="107" customWidth="1"/>
    <col min="2819" max="2819" width="19" style="107" customWidth="1"/>
    <col min="2820" max="2820" width="18.33203125" style="107" customWidth="1"/>
    <col min="2821" max="2821" width="15.33203125" style="107" customWidth="1"/>
    <col min="2822" max="3069" width="8.83203125" style="107"/>
    <col min="3070" max="3070" width="3.33203125" style="107" customWidth="1"/>
    <col min="3071" max="3071" width="4.5" style="107" customWidth="1"/>
    <col min="3072" max="3072" width="49.33203125" style="107" customWidth="1"/>
    <col min="3073" max="3073" width="13" style="107" customWidth="1"/>
    <col min="3074" max="3074" width="15.6640625" style="107" customWidth="1"/>
    <col min="3075" max="3075" width="19" style="107" customWidth="1"/>
    <col min="3076" max="3076" width="18.33203125" style="107" customWidth="1"/>
    <col min="3077" max="3077" width="15.33203125" style="107" customWidth="1"/>
    <col min="3078" max="3325" width="8.83203125" style="107"/>
    <col min="3326" max="3326" width="3.33203125" style="107" customWidth="1"/>
    <col min="3327" max="3327" width="4.5" style="107" customWidth="1"/>
    <col min="3328" max="3328" width="49.33203125" style="107" customWidth="1"/>
    <col min="3329" max="3329" width="13" style="107" customWidth="1"/>
    <col min="3330" max="3330" width="15.6640625" style="107" customWidth="1"/>
    <col min="3331" max="3331" width="19" style="107" customWidth="1"/>
    <col min="3332" max="3332" width="18.33203125" style="107" customWidth="1"/>
    <col min="3333" max="3333" width="15.33203125" style="107" customWidth="1"/>
    <col min="3334" max="3581" width="8.83203125" style="107"/>
    <col min="3582" max="3582" width="3.33203125" style="107" customWidth="1"/>
    <col min="3583" max="3583" width="4.5" style="107" customWidth="1"/>
    <col min="3584" max="3584" width="49.33203125" style="107" customWidth="1"/>
    <col min="3585" max="3585" width="13" style="107" customWidth="1"/>
    <col min="3586" max="3586" width="15.6640625" style="107" customWidth="1"/>
    <col min="3587" max="3587" width="19" style="107" customWidth="1"/>
    <col min="3588" max="3588" width="18.33203125" style="107" customWidth="1"/>
    <col min="3589" max="3589" width="15.33203125" style="107" customWidth="1"/>
    <col min="3590" max="3837" width="8.83203125" style="107"/>
    <col min="3838" max="3838" width="3.33203125" style="107" customWidth="1"/>
    <col min="3839" max="3839" width="4.5" style="107" customWidth="1"/>
    <col min="3840" max="3840" width="49.33203125" style="107" customWidth="1"/>
    <col min="3841" max="3841" width="13" style="107" customWidth="1"/>
    <col min="3842" max="3842" width="15.6640625" style="107" customWidth="1"/>
    <col min="3843" max="3843" width="19" style="107" customWidth="1"/>
    <col min="3844" max="3844" width="18.33203125" style="107" customWidth="1"/>
    <col min="3845" max="3845" width="15.33203125" style="107" customWidth="1"/>
    <col min="3846" max="4093" width="8.83203125" style="107"/>
    <col min="4094" max="4094" width="3.33203125" style="107" customWidth="1"/>
    <col min="4095" max="4095" width="4.5" style="107" customWidth="1"/>
    <col min="4096" max="4096" width="49.33203125" style="107" customWidth="1"/>
    <col min="4097" max="4097" width="13" style="107" customWidth="1"/>
    <col min="4098" max="4098" width="15.6640625" style="107" customWidth="1"/>
    <col min="4099" max="4099" width="19" style="107" customWidth="1"/>
    <col min="4100" max="4100" width="18.33203125" style="107" customWidth="1"/>
    <col min="4101" max="4101" width="15.33203125" style="107" customWidth="1"/>
    <col min="4102" max="4349" width="8.83203125" style="107"/>
    <col min="4350" max="4350" width="3.33203125" style="107" customWidth="1"/>
    <col min="4351" max="4351" width="4.5" style="107" customWidth="1"/>
    <col min="4352" max="4352" width="49.33203125" style="107" customWidth="1"/>
    <col min="4353" max="4353" width="13" style="107" customWidth="1"/>
    <col min="4354" max="4354" width="15.6640625" style="107" customWidth="1"/>
    <col min="4355" max="4355" width="19" style="107" customWidth="1"/>
    <col min="4356" max="4356" width="18.33203125" style="107" customWidth="1"/>
    <col min="4357" max="4357" width="15.33203125" style="107" customWidth="1"/>
    <col min="4358" max="4605" width="8.83203125" style="107"/>
    <col min="4606" max="4606" width="3.33203125" style="107" customWidth="1"/>
    <col min="4607" max="4607" width="4.5" style="107" customWidth="1"/>
    <col min="4608" max="4608" width="49.33203125" style="107" customWidth="1"/>
    <col min="4609" max="4609" width="13" style="107" customWidth="1"/>
    <col min="4610" max="4610" width="15.6640625" style="107" customWidth="1"/>
    <col min="4611" max="4611" width="19" style="107" customWidth="1"/>
    <col min="4612" max="4612" width="18.33203125" style="107" customWidth="1"/>
    <col min="4613" max="4613" width="15.33203125" style="107" customWidth="1"/>
    <col min="4614" max="4861" width="8.83203125" style="107"/>
    <col min="4862" max="4862" width="3.33203125" style="107" customWidth="1"/>
    <col min="4863" max="4863" width="4.5" style="107" customWidth="1"/>
    <col min="4864" max="4864" width="49.33203125" style="107" customWidth="1"/>
    <col min="4865" max="4865" width="13" style="107" customWidth="1"/>
    <col min="4866" max="4866" width="15.6640625" style="107" customWidth="1"/>
    <col min="4867" max="4867" width="19" style="107" customWidth="1"/>
    <col min="4868" max="4868" width="18.33203125" style="107" customWidth="1"/>
    <col min="4869" max="4869" width="15.33203125" style="107" customWidth="1"/>
    <col min="4870" max="5117" width="8.83203125" style="107"/>
    <col min="5118" max="5118" width="3.33203125" style="107" customWidth="1"/>
    <col min="5119" max="5119" width="4.5" style="107" customWidth="1"/>
    <col min="5120" max="5120" width="49.33203125" style="107" customWidth="1"/>
    <col min="5121" max="5121" width="13" style="107" customWidth="1"/>
    <col min="5122" max="5122" width="15.6640625" style="107" customWidth="1"/>
    <col min="5123" max="5123" width="19" style="107" customWidth="1"/>
    <col min="5124" max="5124" width="18.33203125" style="107" customWidth="1"/>
    <col min="5125" max="5125" width="15.33203125" style="107" customWidth="1"/>
    <col min="5126" max="5373" width="8.83203125" style="107"/>
    <col min="5374" max="5374" width="3.33203125" style="107" customWidth="1"/>
    <col min="5375" max="5375" width="4.5" style="107" customWidth="1"/>
    <col min="5376" max="5376" width="49.33203125" style="107" customWidth="1"/>
    <col min="5377" max="5377" width="13" style="107" customWidth="1"/>
    <col min="5378" max="5378" width="15.6640625" style="107" customWidth="1"/>
    <col min="5379" max="5379" width="19" style="107" customWidth="1"/>
    <col min="5380" max="5380" width="18.33203125" style="107" customWidth="1"/>
    <col min="5381" max="5381" width="15.33203125" style="107" customWidth="1"/>
    <col min="5382" max="5629" width="8.83203125" style="107"/>
    <col min="5630" max="5630" width="3.33203125" style="107" customWidth="1"/>
    <col min="5631" max="5631" width="4.5" style="107" customWidth="1"/>
    <col min="5632" max="5632" width="49.33203125" style="107" customWidth="1"/>
    <col min="5633" max="5633" width="13" style="107" customWidth="1"/>
    <col min="5634" max="5634" width="15.6640625" style="107" customWidth="1"/>
    <col min="5635" max="5635" width="19" style="107" customWidth="1"/>
    <col min="5636" max="5636" width="18.33203125" style="107" customWidth="1"/>
    <col min="5637" max="5637" width="15.33203125" style="107" customWidth="1"/>
    <col min="5638" max="5885" width="8.83203125" style="107"/>
    <col min="5886" max="5886" width="3.33203125" style="107" customWidth="1"/>
    <col min="5887" max="5887" width="4.5" style="107" customWidth="1"/>
    <col min="5888" max="5888" width="49.33203125" style="107" customWidth="1"/>
    <col min="5889" max="5889" width="13" style="107" customWidth="1"/>
    <col min="5890" max="5890" width="15.6640625" style="107" customWidth="1"/>
    <col min="5891" max="5891" width="19" style="107" customWidth="1"/>
    <col min="5892" max="5892" width="18.33203125" style="107" customWidth="1"/>
    <col min="5893" max="5893" width="15.33203125" style="107" customWidth="1"/>
    <col min="5894" max="6141" width="8.83203125" style="107"/>
    <col min="6142" max="6142" width="3.33203125" style="107" customWidth="1"/>
    <col min="6143" max="6143" width="4.5" style="107" customWidth="1"/>
    <col min="6144" max="6144" width="49.33203125" style="107" customWidth="1"/>
    <col min="6145" max="6145" width="13" style="107" customWidth="1"/>
    <col min="6146" max="6146" width="15.6640625" style="107" customWidth="1"/>
    <col min="6147" max="6147" width="19" style="107" customWidth="1"/>
    <col min="6148" max="6148" width="18.33203125" style="107" customWidth="1"/>
    <col min="6149" max="6149" width="15.33203125" style="107" customWidth="1"/>
    <col min="6150" max="6397" width="8.83203125" style="107"/>
    <col min="6398" max="6398" width="3.33203125" style="107" customWidth="1"/>
    <col min="6399" max="6399" width="4.5" style="107" customWidth="1"/>
    <col min="6400" max="6400" width="49.33203125" style="107" customWidth="1"/>
    <col min="6401" max="6401" width="13" style="107" customWidth="1"/>
    <col min="6402" max="6402" width="15.6640625" style="107" customWidth="1"/>
    <col min="6403" max="6403" width="19" style="107" customWidth="1"/>
    <col min="6404" max="6404" width="18.33203125" style="107" customWidth="1"/>
    <col min="6405" max="6405" width="15.33203125" style="107" customWidth="1"/>
    <col min="6406" max="6653" width="8.83203125" style="107"/>
    <col min="6654" max="6654" width="3.33203125" style="107" customWidth="1"/>
    <col min="6655" max="6655" width="4.5" style="107" customWidth="1"/>
    <col min="6656" max="6656" width="49.33203125" style="107" customWidth="1"/>
    <col min="6657" max="6657" width="13" style="107" customWidth="1"/>
    <col min="6658" max="6658" width="15.6640625" style="107" customWidth="1"/>
    <col min="6659" max="6659" width="19" style="107" customWidth="1"/>
    <col min="6660" max="6660" width="18.33203125" style="107" customWidth="1"/>
    <col min="6661" max="6661" width="15.33203125" style="107" customWidth="1"/>
    <col min="6662" max="6909" width="8.83203125" style="107"/>
    <col min="6910" max="6910" width="3.33203125" style="107" customWidth="1"/>
    <col min="6911" max="6911" width="4.5" style="107" customWidth="1"/>
    <col min="6912" max="6912" width="49.33203125" style="107" customWidth="1"/>
    <col min="6913" max="6913" width="13" style="107" customWidth="1"/>
    <col min="6914" max="6914" width="15.6640625" style="107" customWidth="1"/>
    <col min="6915" max="6915" width="19" style="107" customWidth="1"/>
    <col min="6916" max="6916" width="18.33203125" style="107" customWidth="1"/>
    <col min="6917" max="6917" width="15.33203125" style="107" customWidth="1"/>
    <col min="6918" max="7165" width="8.83203125" style="107"/>
    <col min="7166" max="7166" width="3.33203125" style="107" customWidth="1"/>
    <col min="7167" max="7167" width="4.5" style="107" customWidth="1"/>
    <col min="7168" max="7168" width="49.33203125" style="107" customWidth="1"/>
    <col min="7169" max="7169" width="13" style="107" customWidth="1"/>
    <col min="7170" max="7170" width="15.6640625" style="107" customWidth="1"/>
    <col min="7171" max="7171" width="19" style="107" customWidth="1"/>
    <col min="7172" max="7172" width="18.33203125" style="107" customWidth="1"/>
    <col min="7173" max="7173" width="15.33203125" style="107" customWidth="1"/>
    <col min="7174" max="7421" width="8.83203125" style="107"/>
    <col min="7422" max="7422" width="3.33203125" style="107" customWidth="1"/>
    <col min="7423" max="7423" width="4.5" style="107" customWidth="1"/>
    <col min="7424" max="7424" width="49.33203125" style="107" customWidth="1"/>
    <col min="7425" max="7425" width="13" style="107" customWidth="1"/>
    <col min="7426" max="7426" width="15.6640625" style="107" customWidth="1"/>
    <col min="7427" max="7427" width="19" style="107" customWidth="1"/>
    <col min="7428" max="7428" width="18.33203125" style="107" customWidth="1"/>
    <col min="7429" max="7429" width="15.33203125" style="107" customWidth="1"/>
    <col min="7430" max="7677" width="8.83203125" style="107"/>
    <col min="7678" max="7678" width="3.33203125" style="107" customWidth="1"/>
    <col min="7679" max="7679" width="4.5" style="107" customWidth="1"/>
    <col min="7680" max="7680" width="49.33203125" style="107" customWidth="1"/>
    <col min="7681" max="7681" width="13" style="107" customWidth="1"/>
    <col min="7682" max="7682" width="15.6640625" style="107" customWidth="1"/>
    <col min="7683" max="7683" width="19" style="107" customWidth="1"/>
    <col min="7684" max="7684" width="18.33203125" style="107" customWidth="1"/>
    <col min="7685" max="7685" width="15.33203125" style="107" customWidth="1"/>
    <col min="7686" max="7933" width="8.83203125" style="107"/>
    <col min="7934" max="7934" width="3.33203125" style="107" customWidth="1"/>
    <col min="7935" max="7935" width="4.5" style="107" customWidth="1"/>
    <col min="7936" max="7936" width="49.33203125" style="107" customWidth="1"/>
    <col min="7937" max="7937" width="13" style="107" customWidth="1"/>
    <col min="7938" max="7938" width="15.6640625" style="107" customWidth="1"/>
    <col min="7939" max="7939" width="19" style="107" customWidth="1"/>
    <col min="7940" max="7940" width="18.33203125" style="107" customWidth="1"/>
    <col min="7941" max="7941" width="15.33203125" style="107" customWidth="1"/>
    <col min="7942" max="8189" width="8.83203125" style="107"/>
    <col min="8190" max="8190" width="3.33203125" style="107" customWidth="1"/>
    <col min="8191" max="8191" width="4.5" style="107" customWidth="1"/>
    <col min="8192" max="8192" width="49.33203125" style="107" customWidth="1"/>
    <col min="8193" max="8193" width="13" style="107" customWidth="1"/>
    <col min="8194" max="8194" width="15.6640625" style="107" customWidth="1"/>
    <col min="8195" max="8195" width="19" style="107" customWidth="1"/>
    <col min="8196" max="8196" width="18.33203125" style="107" customWidth="1"/>
    <col min="8197" max="8197" width="15.33203125" style="107" customWidth="1"/>
    <col min="8198" max="8445" width="8.83203125" style="107"/>
    <col min="8446" max="8446" width="3.33203125" style="107" customWidth="1"/>
    <col min="8447" max="8447" width="4.5" style="107" customWidth="1"/>
    <col min="8448" max="8448" width="49.33203125" style="107" customWidth="1"/>
    <col min="8449" max="8449" width="13" style="107" customWidth="1"/>
    <col min="8450" max="8450" width="15.6640625" style="107" customWidth="1"/>
    <col min="8451" max="8451" width="19" style="107" customWidth="1"/>
    <col min="8452" max="8452" width="18.33203125" style="107" customWidth="1"/>
    <col min="8453" max="8453" width="15.33203125" style="107" customWidth="1"/>
    <col min="8454" max="8701" width="8.83203125" style="107"/>
    <col min="8702" max="8702" width="3.33203125" style="107" customWidth="1"/>
    <col min="8703" max="8703" width="4.5" style="107" customWidth="1"/>
    <col min="8704" max="8704" width="49.33203125" style="107" customWidth="1"/>
    <col min="8705" max="8705" width="13" style="107" customWidth="1"/>
    <col min="8706" max="8706" width="15.6640625" style="107" customWidth="1"/>
    <col min="8707" max="8707" width="19" style="107" customWidth="1"/>
    <col min="8708" max="8708" width="18.33203125" style="107" customWidth="1"/>
    <col min="8709" max="8709" width="15.33203125" style="107" customWidth="1"/>
    <col min="8710" max="8957" width="8.83203125" style="107"/>
    <col min="8958" max="8958" width="3.33203125" style="107" customWidth="1"/>
    <col min="8959" max="8959" width="4.5" style="107" customWidth="1"/>
    <col min="8960" max="8960" width="49.33203125" style="107" customWidth="1"/>
    <col min="8961" max="8961" width="13" style="107" customWidth="1"/>
    <col min="8962" max="8962" width="15.6640625" style="107" customWidth="1"/>
    <col min="8963" max="8963" width="19" style="107" customWidth="1"/>
    <col min="8964" max="8964" width="18.33203125" style="107" customWidth="1"/>
    <col min="8965" max="8965" width="15.33203125" style="107" customWidth="1"/>
    <col min="8966" max="9213" width="8.83203125" style="107"/>
    <col min="9214" max="9214" width="3.33203125" style="107" customWidth="1"/>
    <col min="9215" max="9215" width="4.5" style="107" customWidth="1"/>
    <col min="9216" max="9216" width="49.33203125" style="107" customWidth="1"/>
    <col min="9217" max="9217" width="13" style="107" customWidth="1"/>
    <col min="9218" max="9218" width="15.6640625" style="107" customWidth="1"/>
    <col min="9219" max="9219" width="19" style="107" customWidth="1"/>
    <col min="9220" max="9220" width="18.33203125" style="107" customWidth="1"/>
    <col min="9221" max="9221" width="15.33203125" style="107" customWidth="1"/>
    <col min="9222" max="9469" width="8.83203125" style="107"/>
    <col min="9470" max="9470" width="3.33203125" style="107" customWidth="1"/>
    <col min="9471" max="9471" width="4.5" style="107" customWidth="1"/>
    <col min="9472" max="9472" width="49.33203125" style="107" customWidth="1"/>
    <col min="9473" max="9473" width="13" style="107" customWidth="1"/>
    <col min="9474" max="9474" width="15.6640625" style="107" customWidth="1"/>
    <col min="9475" max="9475" width="19" style="107" customWidth="1"/>
    <col min="9476" max="9476" width="18.33203125" style="107" customWidth="1"/>
    <col min="9477" max="9477" width="15.33203125" style="107" customWidth="1"/>
    <col min="9478" max="9725" width="8.83203125" style="107"/>
    <col min="9726" max="9726" width="3.33203125" style="107" customWidth="1"/>
    <col min="9727" max="9727" width="4.5" style="107" customWidth="1"/>
    <col min="9728" max="9728" width="49.33203125" style="107" customWidth="1"/>
    <col min="9729" max="9729" width="13" style="107" customWidth="1"/>
    <col min="9730" max="9730" width="15.6640625" style="107" customWidth="1"/>
    <col min="9731" max="9731" width="19" style="107" customWidth="1"/>
    <col min="9732" max="9732" width="18.33203125" style="107" customWidth="1"/>
    <col min="9733" max="9733" width="15.33203125" style="107" customWidth="1"/>
    <col min="9734" max="9981" width="8.83203125" style="107"/>
    <col min="9982" max="9982" width="3.33203125" style="107" customWidth="1"/>
    <col min="9983" max="9983" width="4.5" style="107" customWidth="1"/>
    <col min="9984" max="9984" width="49.33203125" style="107" customWidth="1"/>
    <col min="9985" max="9985" width="13" style="107" customWidth="1"/>
    <col min="9986" max="9986" width="15.6640625" style="107" customWidth="1"/>
    <col min="9987" max="9987" width="19" style="107" customWidth="1"/>
    <col min="9988" max="9988" width="18.33203125" style="107" customWidth="1"/>
    <col min="9989" max="9989" width="15.33203125" style="107" customWidth="1"/>
    <col min="9990" max="10237" width="8.83203125" style="107"/>
    <col min="10238" max="10238" width="3.33203125" style="107" customWidth="1"/>
    <col min="10239" max="10239" width="4.5" style="107" customWidth="1"/>
    <col min="10240" max="10240" width="49.33203125" style="107" customWidth="1"/>
    <col min="10241" max="10241" width="13" style="107" customWidth="1"/>
    <col min="10242" max="10242" width="15.6640625" style="107" customWidth="1"/>
    <col min="10243" max="10243" width="19" style="107" customWidth="1"/>
    <col min="10244" max="10244" width="18.33203125" style="107" customWidth="1"/>
    <col min="10245" max="10245" width="15.33203125" style="107" customWidth="1"/>
    <col min="10246" max="10493" width="8.83203125" style="107"/>
    <col min="10494" max="10494" width="3.33203125" style="107" customWidth="1"/>
    <col min="10495" max="10495" width="4.5" style="107" customWidth="1"/>
    <col min="10496" max="10496" width="49.33203125" style="107" customWidth="1"/>
    <col min="10497" max="10497" width="13" style="107" customWidth="1"/>
    <col min="10498" max="10498" width="15.6640625" style="107" customWidth="1"/>
    <col min="10499" max="10499" width="19" style="107" customWidth="1"/>
    <col min="10500" max="10500" width="18.33203125" style="107" customWidth="1"/>
    <col min="10501" max="10501" width="15.33203125" style="107" customWidth="1"/>
    <col min="10502" max="10749" width="8.83203125" style="107"/>
    <col min="10750" max="10750" width="3.33203125" style="107" customWidth="1"/>
    <col min="10751" max="10751" width="4.5" style="107" customWidth="1"/>
    <col min="10752" max="10752" width="49.33203125" style="107" customWidth="1"/>
    <col min="10753" max="10753" width="13" style="107" customWidth="1"/>
    <col min="10754" max="10754" width="15.6640625" style="107" customWidth="1"/>
    <col min="10755" max="10755" width="19" style="107" customWidth="1"/>
    <col min="10756" max="10756" width="18.33203125" style="107" customWidth="1"/>
    <col min="10757" max="10757" width="15.33203125" style="107" customWidth="1"/>
    <col min="10758" max="11005" width="8.83203125" style="107"/>
    <col min="11006" max="11006" width="3.33203125" style="107" customWidth="1"/>
    <col min="11007" max="11007" width="4.5" style="107" customWidth="1"/>
    <col min="11008" max="11008" width="49.33203125" style="107" customWidth="1"/>
    <col min="11009" max="11009" width="13" style="107" customWidth="1"/>
    <col min="11010" max="11010" width="15.6640625" style="107" customWidth="1"/>
    <col min="11011" max="11011" width="19" style="107" customWidth="1"/>
    <col min="11012" max="11012" width="18.33203125" style="107" customWidth="1"/>
    <col min="11013" max="11013" width="15.33203125" style="107" customWidth="1"/>
    <col min="11014" max="11261" width="8.83203125" style="107"/>
    <col min="11262" max="11262" width="3.33203125" style="107" customWidth="1"/>
    <col min="11263" max="11263" width="4.5" style="107" customWidth="1"/>
    <col min="11264" max="11264" width="49.33203125" style="107" customWidth="1"/>
    <col min="11265" max="11265" width="13" style="107" customWidth="1"/>
    <col min="11266" max="11266" width="15.6640625" style="107" customWidth="1"/>
    <col min="11267" max="11267" width="19" style="107" customWidth="1"/>
    <col min="11268" max="11268" width="18.33203125" style="107" customWidth="1"/>
    <col min="11269" max="11269" width="15.33203125" style="107" customWidth="1"/>
    <col min="11270" max="11517" width="8.83203125" style="107"/>
    <col min="11518" max="11518" width="3.33203125" style="107" customWidth="1"/>
    <col min="11519" max="11519" width="4.5" style="107" customWidth="1"/>
    <col min="11520" max="11520" width="49.33203125" style="107" customWidth="1"/>
    <col min="11521" max="11521" width="13" style="107" customWidth="1"/>
    <col min="11522" max="11522" width="15.6640625" style="107" customWidth="1"/>
    <col min="11523" max="11523" width="19" style="107" customWidth="1"/>
    <col min="11524" max="11524" width="18.33203125" style="107" customWidth="1"/>
    <col min="11525" max="11525" width="15.33203125" style="107" customWidth="1"/>
    <col min="11526" max="11773" width="8.83203125" style="107"/>
    <col min="11774" max="11774" width="3.33203125" style="107" customWidth="1"/>
    <col min="11775" max="11775" width="4.5" style="107" customWidth="1"/>
    <col min="11776" max="11776" width="49.33203125" style="107" customWidth="1"/>
    <col min="11777" max="11777" width="13" style="107" customWidth="1"/>
    <col min="11778" max="11778" width="15.6640625" style="107" customWidth="1"/>
    <col min="11779" max="11779" width="19" style="107" customWidth="1"/>
    <col min="11780" max="11780" width="18.33203125" style="107" customWidth="1"/>
    <col min="11781" max="11781" width="15.33203125" style="107" customWidth="1"/>
    <col min="11782" max="12029" width="8.83203125" style="107"/>
    <col min="12030" max="12030" width="3.33203125" style="107" customWidth="1"/>
    <col min="12031" max="12031" width="4.5" style="107" customWidth="1"/>
    <col min="12032" max="12032" width="49.33203125" style="107" customWidth="1"/>
    <col min="12033" max="12033" width="13" style="107" customWidth="1"/>
    <col min="12034" max="12034" width="15.6640625" style="107" customWidth="1"/>
    <col min="12035" max="12035" width="19" style="107" customWidth="1"/>
    <col min="12036" max="12036" width="18.33203125" style="107" customWidth="1"/>
    <col min="12037" max="12037" width="15.33203125" style="107" customWidth="1"/>
    <col min="12038" max="12285" width="8.83203125" style="107"/>
    <col min="12286" max="12286" width="3.33203125" style="107" customWidth="1"/>
    <col min="12287" max="12287" width="4.5" style="107" customWidth="1"/>
    <col min="12288" max="12288" width="49.33203125" style="107" customWidth="1"/>
    <col min="12289" max="12289" width="13" style="107" customWidth="1"/>
    <col min="12290" max="12290" width="15.6640625" style="107" customWidth="1"/>
    <col min="12291" max="12291" width="19" style="107" customWidth="1"/>
    <col min="12292" max="12292" width="18.33203125" style="107" customWidth="1"/>
    <col min="12293" max="12293" width="15.33203125" style="107" customWidth="1"/>
    <col min="12294" max="12541" width="8.83203125" style="107"/>
    <col min="12542" max="12542" width="3.33203125" style="107" customWidth="1"/>
    <col min="12543" max="12543" width="4.5" style="107" customWidth="1"/>
    <col min="12544" max="12544" width="49.33203125" style="107" customWidth="1"/>
    <col min="12545" max="12545" width="13" style="107" customWidth="1"/>
    <col min="12546" max="12546" width="15.6640625" style="107" customWidth="1"/>
    <col min="12547" max="12547" width="19" style="107" customWidth="1"/>
    <col min="12548" max="12548" width="18.33203125" style="107" customWidth="1"/>
    <col min="12549" max="12549" width="15.33203125" style="107" customWidth="1"/>
    <col min="12550" max="12797" width="8.83203125" style="107"/>
    <col min="12798" max="12798" width="3.33203125" style="107" customWidth="1"/>
    <col min="12799" max="12799" width="4.5" style="107" customWidth="1"/>
    <col min="12800" max="12800" width="49.33203125" style="107" customWidth="1"/>
    <col min="12801" max="12801" width="13" style="107" customWidth="1"/>
    <col min="12802" max="12802" width="15.6640625" style="107" customWidth="1"/>
    <col min="12803" max="12803" width="19" style="107" customWidth="1"/>
    <col min="12804" max="12804" width="18.33203125" style="107" customWidth="1"/>
    <col min="12805" max="12805" width="15.33203125" style="107" customWidth="1"/>
    <col min="12806" max="13053" width="8.83203125" style="107"/>
    <col min="13054" max="13054" width="3.33203125" style="107" customWidth="1"/>
    <col min="13055" max="13055" width="4.5" style="107" customWidth="1"/>
    <col min="13056" max="13056" width="49.33203125" style="107" customWidth="1"/>
    <col min="13057" max="13057" width="13" style="107" customWidth="1"/>
    <col min="13058" max="13058" width="15.6640625" style="107" customWidth="1"/>
    <col min="13059" max="13059" width="19" style="107" customWidth="1"/>
    <col min="13060" max="13060" width="18.33203125" style="107" customWidth="1"/>
    <col min="13061" max="13061" width="15.33203125" style="107" customWidth="1"/>
    <col min="13062" max="13309" width="8.83203125" style="107"/>
    <col min="13310" max="13310" width="3.33203125" style="107" customWidth="1"/>
    <col min="13311" max="13311" width="4.5" style="107" customWidth="1"/>
    <col min="13312" max="13312" width="49.33203125" style="107" customWidth="1"/>
    <col min="13313" max="13313" width="13" style="107" customWidth="1"/>
    <col min="13314" max="13314" width="15.6640625" style="107" customWidth="1"/>
    <col min="13315" max="13315" width="19" style="107" customWidth="1"/>
    <col min="13316" max="13316" width="18.33203125" style="107" customWidth="1"/>
    <col min="13317" max="13317" width="15.33203125" style="107" customWidth="1"/>
    <col min="13318" max="13565" width="8.83203125" style="107"/>
    <col min="13566" max="13566" width="3.33203125" style="107" customWidth="1"/>
    <col min="13567" max="13567" width="4.5" style="107" customWidth="1"/>
    <col min="13568" max="13568" width="49.33203125" style="107" customWidth="1"/>
    <col min="13569" max="13569" width="13" style="107" customWidth="1"/>
    <col min="13570" max="13570" width="15.6640625" style="107" customWidth="1"/>
    <col min="13571" max="13571" width="19" style="107" customWidth="1"/>
    <col min="13572" max="13572" width="18.33203125" style="107" customWidth="1"/>
    <col min="13573" max="13573" width="15.33203125" style="107" customWidth="1"/>
    <col min="13574" max="13821" width="8.83203125" style="107"/>
    <col min="13822" max="13822" width="3.33203125" style="107" customWidth="1"/>
    <col min="13823" max="13823" width="4.5" style="107" customWidth="1"/>
    <col min="13824" max="13824" width="49.33203125" style="107" customWidth="1"/>
    <col min="13825" max="13825" width="13" style="107" customWidth="1"/>
    <col min="13826" max="13826" width="15.6640625" style="107" customWidth="1"/>
    <col min="13827" max="13827" width="19" style="107" customWidth="1"/>
    <col min="13828" max="13828" width="18.33203125" style="107" customWidth="1"/>
    <col min="13829" max="13829" width="15.33203125" style="107" customWidth="1"/>
    <col min="13830" max="14077" width="8.83203125" style="107"/>
    <col min="14078" max="14078" width="3.33203125" style="107" customWidth="1"/>
    <col min="14079" max="14079" width="4.5" style="107" customWidth="1"/>
    <col min="14080" max="14080" width="49.33203125" style="107" customWidth="1"/>
    <col min="14081" max="14081" width="13" style="107" customWidth="1"/>
    <col min="14082" max="14082" width="15.6640625" style="107" customWidth="1"/>
    <col min="14083" max="14083" width="19" style="107" customWidth="1"/>
    <col min="14084" max="14084" width="18.33203125" style="107" customWidth="1"/>
    <col min="14085" max="14085" width="15.33203125" style="107" customWidth="1"/>
    <col min="14086" max="14333" width="8.83203125" style="107"/>
    <col min="14334" max="14334" width="3.33203125" style="107" customWidth="1"/>
    <col min="14335" max="14335" width="4.5" style="107" customWidth="1"/>
    <col min="14336" max="14336" width="49.33203125" style="107" customWidth="1"/>
    <col min="14337" max="14337" width="13" style="107" customWidth="1"/>
    <col min="14338" max="14338" width="15.6640625" style="107" customWidth="1"/>
    <col min="14339" max="14339" width="19" style="107" customWidth="1"/>
    <col min="14340" max="14340" width="18.33203125" style="107" customWidth="1"/>
    <col min="14341" max="14341" width="15.33203125" style="107" customWidth="1"/>
    <col min="14342" max="14589" width="8.83203125" style="107"/>
    <col min="14590" max="14590" width="3.33203125" style="107" customWidth="1"/>
    <col min="14591" max="14591" width="4.5" style="107" customWidth="1"/>
    <col min="14592" max="14592" width="49.33203125" style="107" customWidth="1"/>
    <col min="14593" max="14593" width="13" style="107" customWidth="1"/>
    <col min="14594" max="14594" width="15.6640625" style="107" customWidth="1"/>
    <col min="14595" max="14595" width="19" style="107" customWidth="1"/>
    <col min="14596" max="14596" width="18.33203125" style="107" customWidth="1"/>
    <col min="14597" max="14597" width="15.33203125" style="107" customWidth="1"/>
    <col min="14598" max="14845" width="8.83203125" style="107"/>
    <col min="14846" max="14846" width="3.33203125" style="107" customWidth="1"/>
    <col min="14847" max="14847" width="4.5" style="107" customWidth="1"/>
    <col min="14848" max="14848" width="49.33203125" style="107" customWidth="1"/>
    <col min="14849" max="14849" width="13" style="107" customWidth="1"/>
    <col min="14850" max="14850" width="15.6640625" style="107" customWidth="1"/>
    <col min="14851" max="14851" width="19" style="107" customWidth="1"/>
    <col min="14852" max="14852" width="18.33203125" style="107" customWidth="1"/>
    <col min="14853" max="14853" width="15.33203125" style="107" customWidth="1"/>
    <col min="14854" max="15101" width="8.83203125" style="107"/>
    <col min="15102" max="15102" width="3.33203125" style="107" customWidth="1"/>
    <col min="15103" max="15103" width="4.5" style="107" customWidth="1"/>
    <col min="15104" max="15104" width="49.33203125" style="107" customWidth="1"/>
    <col min="15105" max="15105" width="13" style="107" customWidth="1"/>
    <col min="15106" max="15106" width="15.6640625" style="107" customWidth="1"/>
    <col min="15107" max="15107" width="19" style="107" customWidth="1"/>
    <col min="15108" max="15108" width="18.33203125" style="107" customWidth="1"/>
    <col min="15109" max="15109" width="15.33203125" style="107" customWidth="1"/>
    <col min="15110" max="15357" width="8.83203125" style="107"/>
    <col min="15358" max="15358" width="3.33203125" style="107" customWidth="1"/>
    <col min="15359" max="15359" width="4.5" style="107" customWidth="1"/>
    <col min="15360" max="15360" width="49.33203125" style="107" customWidth="1"/>
    <col min="15361" max="15361" width="13" style="107" customWidth="1"/>
    <col min="15362" max="15362" width="15.6640625" style="107" customWidth="1"/>
    <col min="15363" max="15363" width="19" style="107" customWidth="1"/>
    <col min="15364" max="15364" width="18.33203125" style="107" customWidth="1"/>
    <col min="15365" max="15365" width="15.33203125" style="107" customWidth="1"/>
    <col min="15366" max="15613" width="8.83203125" style="107"/>
    <col min="15614" max="15614" width="3.33203125" style="107" customWidth="1"/>
    <col min="15615" max="15615" width="4.5" style="107" customWidth="1"/>
    <col min="15616" max="15616" width="49.33203125" style="107" customWidth="1"/>
    <col min="15617" max="15617" width="13" style="107" customWidth="1"/>
    <col min="15618" max="15618" width="15.6640625" style="107" customWidth="1"/>
    <col min="15619" max="15619" width="19" style="107" customWidth="1"/>
    <col min="15620" max="15620" width="18.33203125" style="107" customWidth="1"/>
    <col min="15621" max="15621" width="15.33203125" style="107" customWidth="1"/>
    <col min="15622" max="15869" width="8.83203125" style="107"/>
    <col min="15870" max="15870" width="3.33203125" style="107" customWidth="1"/>
    <col min="15871" max="15871" width="4.5" style="107" customWidth="1"/>
    <col min="15872" max="15872" width="49.33203125" style="107" customWidth="1"/>
    <col min="15873" max="15873" width="13" style="107" customWidth="1"/>
    <col min="15874" max="15874" width="15.6640625" style="107" customWidth="1"/>
    <col min="15875" max="15875" width="19" style="107" customWidth="1"/>
    <col min="15876" max="15876" width="18.33203125" style="107" customWidth="1"/>
    <col min="15877" max="15877" width="15.33203125" style="107" customWidth="1"/>
    <col min="15878" max="16125" width="8.83203125" style="107"/>
    <col min="16126" max="16126" width="3.33203125" style="107" customWidth="1"/>
    <col min="16127" max="16127" width="4.5" style="107" customWidth="1"/>
    <col min="16128" max="16128" width="49.33203125" style="107" customWidth="1"/>
    <col min="16129" max="16129" width="13" style="107" customWidth="1"/>
    <col min="16130" max="16130" width="15.6640625" style="107" customWidth="1"/>
    <col min="16131" max="16131" width="19" style="107" customWidth="1"/>
    <col min="16132" max="16132" width="18.33203125" style="107" customWidth="1"/>
    <col min="16133" max="16133" width="15.33203125" style="107" customWidth="1"/>
    <col min="16134" max="16384" width="8.83203125" style="107"/>
  </cols>
  <sheetData>
    <row r="1" spans="1:9" ht="23.25" x14ac:dyDescent="0.35">
      <c r="A1" s="182" t="s">
        <v>187</v>
      </c>
      <c r="B1" s="182"/>
      <c r="C1" s="182"/>
      <c r="D1" s="182"/>
      <c r="E1" s="183"/>
    </row>
    <row r="2" spans="1:9" ht="60" customHeight="1" x14ac:dyDescent="0.4">
      <c r="A2" s="155" t="s">
        <v>189</v>
      </c>
      <c r="B2" s="156"/>
      <c r="C2" s="156"/>
      <c r="D2" s="157" t="s">
        <v>47</v>
      </c>
      <c r="E2" s="157" t="s">
        <v>48</v>
      </c>
    </row>
    <row r="3" spans="1:9" s="108" customFormat="1" ht="12.75" customHeight="1" x14ac:dyDescent="0.25">
      <c r="A3" s="139">
        <v>1</v>
      </c>
      <c r="B3" s="140" t="s">
        <v>49</v>
      </c>
      <c r="C3" s="154"/>
      <c r="D3" s="154"/>
      <c r="E3" s="154"/>
    </row>
    <row r="4" spans="1:9" s="108" customFormat="1" ht="12.75" customHeight="1" x14ac:dyDescent="0.2">
      <c r="A4" s="152"/>
      <c r="B4" s="152"/>
      <c r="C4" s="158" t="s">
        <v>50</v>
      </c>
      <c r="D4" s="159" t="s">
        <v>51</v>
      </c>
      <c r="E4" s="160">
        <v>120</v>
      </c>
    </row>
    <row r="5" spans="1:9" s="108" customFormat="1" ht="12.75" customHeight="1" x14ac:dyDescent="0.2">
      <c r="A5" s="152"/>
      <c r="B5" s="152"/>
      <c r="C5" s="158" t="s">
        <v>52</v>
      </c>
      <c r="D5" s="125" t="s">
        <v>51</v>
      </c>
      <c r="E5" s="160">
        <v>100</v>
      </c>
    </row>
    <row r="6" spans="1:9" s="108" customFormat="1" ht="12.75" customHeight="1" x14ac:dyDescent="0.2">
      <c r="A6" s="152"/>
      <c r="B6" s="152"/>
      <c r="C6" s="158" t="s">
        <v>53</v>
      </c>
      <c r="D6" s="125" t="s">
        <v>51</v>
      </c>
      <c r="E6" s="160">
        <v>90</v>
      </c>
    </row>
    <row r="7" spans="1:9" s="108" customFormat="1" ht="12.75" customHeight="1" x14ac:dyDescent="0.2">
      <c r="A7" s="152"/>
      <c r="B7" s="152"/>
      <c r="C7" s="158" t="s">
        <v>54</v>
      </c>
      <c r="D7" s="125" t="s">
        <v>55</v>
      </c>
      <c r="E7" s="160">
        <v>35</v>
      </c>
    </row>
    <row r="8" spans="1:9" s="108" customFormat="1" ht="12.75" customHeight="1" x14ac:dyDescent="0.2">
      <c r="A8" s="152"/>
      <c r="B8" s="152"/>
      <c r="C8" s="158" t="s">
        <v>56</v>
      </c>
      <c r="D8" s="125" t="s">
        <v>55</v>
      </c>
      <c r="E8" s="160">
        <v>40</v>
      </c>
      <c r="F8" s="109"/>
      <c r="G8" s="109"/>
    </row>
    <row r="9" spans="1:9" s="108" customFormat="1" ht="12.75" customHeight="1" x14ac:dyDescent="0.2">
      <c r="A9" s="152"/>
      <c r="B9" s="152"/>
      <c r="C9" s="158" t="s">
        <v>57</v>
      </c>
      <c r="D9" s="125" t="s">
        <v>55</v>
      </c>
      <c r="E9" s="160">
        <v>35</v>
      </c>
    </row>
    <row r="10" spans="1:9" s="108" customFormat="1" ht="12.75" customHeight="1" x14ac:dyDescent="0.2">
      <c r="A10" s="152"/>
      <c r="B10" s="152"/>
      <c r="C10" s="158" t="s">
        <v>58</v>
      </c>
      <c r="D10" s="125" t="s">
        <v>59</v>
      </c>
      <c r="E10" s="160">
        <v>3</v>
      </c>
      <c r="I10" s="110"/>
    </row>
    <row r="11" spans="1:9" s="108" customFormat="1" ht="12.75" customHeight="1" x14ac:dyDescent="0.2">
      <c r="A11" s="152"/>
      <c r="B11" s="152"/>
      <c r="C11" s="158" t="s">
        <v>60</v>
      </c>
      <c r="D11" s="125" t="s">
        <v>61</v>
      </c>
      <c r="E11" s="160">
        <v>2</v>
      </c>
    </row>
    <row r="12" spans="1:9" s="108" customFormat="1" ht="12.75" customHeight="1" x14ac:dyDescent="0.2">
      <c r="A12" s="152"/>
      <c r="B12" s="152"/>
      <c r="C12" s="158" t="s">
        <v>62</v>
      </c>
      <c r="D12" s="125" t="s">
        <v>61</v>
      </c>
      <c r="E12" s="160">
        <v>6</v>
      </c>
    </row>
    <row r="13" spans="1:9" s="108" customFormat="1" ht="12.75" customHeight="1" x14ac:dyDescent="0.2">
      <c r="A13" s="152"/>
      <c r="B13" s="152"/>
      <c r="C13" s="158" t="s">
        <v>63</v>
      </c>
      <c r="D13" s="125" t="s">
        <v>64</v>
      </c>
      <c r="E13" s="160">
        <v>4</v>
      </c>
    </row>
    <row r="14" spans="1:9" s="108" customFormat="1" ht="12.75" customHeight="1" x14ac:dyDescent="0.2">
      <c r="A14" s="152"/>
      <c r="B14" s="152"/>
      <c r="C14" s="158" t="s">
        <v>65</v>
      </c>
      <c r="D14" s="125" t="s">
        <v>59</v>
      </c>
      <c r="E14" s="160">
        <v>5</v>
      </c>
    </row>
    <row r="15" spans="1:9" s="108" customFormat="1" ht="12.75" customHeight="1" x14ac:dyDescent="0.2">
      <c r="A15" s="152"/>
      <c r="B15" s="152"/>
      <c r="C15" s="158" t="s">
        <v>66</v>
      </c>
      <c r="D15" s="125" t="s">
        <v>59</v>
      </c>
      <c r="E15" s="160">
        <v>10</v>
      </c>
    </row>
    <row r="16" spans="1:9" s="108" customFormat="1" ht="12.75" customHeight="1" x14ac:dyDescent="0.2">
      <c r="A16" s="152"/>
      <c r="B16" s="152"/>
      <c r="C16" s="158" t="s">
        <v>67</v>
      </c>
      <c r="D16" s="125" t="s">
        <v>59</v>
      </c>
      <c r="E16" s="160">
        <v>6.75</v>
      </c>
    </row>
    <row r="17" spans="1:5" s="108" customFormat="1" ht="12.75" customHeight="1" x14ac:dyDescent="0.2">
      <c r="A17" s="152"/>
      <c r="B17" s="152"/>
      <c r="C17" s="158" t="s">
        <v>68</v>
      </c>
      <c r="D17" s="125" t="s">
        <v>59</v>
      </c>
      <c r="E17" s="160">
        <v>11</v>
      </c>
    </row>
    <row r="18" spans="1:5" s="108" customFormat="1" ht="12.75" customHeight="1" x14ac:dyDescent="0.2">
      <c r="A18" s="152"/>
      <c r="B18" s="152"/>
      <c r="C18" s="152"/>
      <c r="D18" s="150"/>
      <c r="E18" s="160"/>
    </row>
    <row r="19" spans="1:5" s="108" customFormat="1" ht="12.75" customHeight="1" x14ac:dyDescent="0.25">
      <c r="A19" s="139">
        <v>2</v>
      </c>
      <c r="B19" s="140" t="s">
        <v>69</v>
      </c>
      <c r="C19" s="152"/>
      <c r="D19" s="150"/>
      <c r="E19" s="160"/>
    </row>
    <row r="20" spans="1:5" s="108" customFormat="1" ht="12.75" customHeight="1" x14ac:dyDescent="0.2">
      <c r="A20" s="152"/>
      <c r="B20" s="152"/>
      <c r="C20" s="158" t="s">
        <v>70</v>
      </c>
      <c r="D20" s="125" t="s">
        <v>55</v>
      </c>
      <c r="E20" s="160"/>
    </row>
    <row r="21" spans="1:5" s="108" customFormat="1" ht="12.75" customHeight="1" x14ac:dyDescent="0.2">
      <c r="A21" s="152"/>
      <c r="B21" s="152"/>
      <c r="C21" s="158" t="s">
        <v>71</v>
      </c>
      <c r="D21" s="125" t="s">
        <v>55</v>
      </c>
      <c r="E21" s="160"/>
    </row>
    <row r="22" spans="1:5" s="108" customFormat="1" ht="12.75" customHeight="1" x14ac:dyDescent="0.2">
      <c r="A22" s="152"/>
      <c r="B22" s="152"/>
      <c r="C22" s="158" t="s">
        <v>72</v>
      </c>
      <c r="D22" s="125" t="s">
        <v>55</v>
      </c>
      <c r="E22" s="160"/>
    </row>
    <row r="23" spans="1:5" s="108" customFormat="1" ht="12.75" customHeight="1" x14ac:dyDescent="0.2">
      <c r="A23" s="152"/>
      <c r="B23" s="152"/>
      <c r="C23" s="158" t="s">
        <v>73</v>
      </c>
      <c r="D23" s="125" t="s">
        <v>55</v>
      </c>
      <c r="E23" s="160"/>
    </row>
    <row r="24" spans="1:5" s="108" customFormat="1" ht="12.75" customHeight="1" x14ac:dyDescent="0.2">
      <c r="A24" s="152"/>
      <c r="B24" s="152"/>
      <c r="C24" s="158" t="s">
        <v>74</v>
      </c>
      <c r="D24" s="125" t="s">
        <v>55</v>
      </c>
      <c r="E24" s="160"/>
    </row>
    <row r="25" spans="1:5" s="108" customFormat="1" ht="12.75" customHeight="1" x14ac:dyDescent="0.2">
      <c r="A25" s="152"/>
      <c r="B25" s="152"/>
      <c r="C25" s="158" t="s">
        <v>75</v>
      </c>
      <c r="D25" s="125" t="s">
        <v>55</v>
      </c>
      <c r="E25" s="160"/>
    </row>
    <row r="26" spans="1:5" s="108" customFormat="1" ht="12.75" customHeight="1" x14ac:dyDescent="0.2">
      <c r="A26" s="152"/>
      <c r="B26" s="152"/>
      <c r="C26" s="158" t="s">
        <v>76</v>
      </c>
      <c r="D26" s="125" t="s">
        <v>55</v>
      </c>
      <c r="E26" s="160"/>
    </row>
    <row r="27" spans="1:5" s="108" customFormat="1" ht="12.75" customHeight="1" x14ac:dyDescent="0.2">
      <c r="A27" s="152"/>
      <c r="B27" s="152"/>
      <c r="C27" s="158" t="s">
        <v>77</v>
      </c>
      <c r="D27" s="125" t="s">
        <v>55</v>
      </c>
      <c r="E27" s="160"/>
    </row>
    <row r="28" spans="1:5" s="108" customFormat="1" ht="12.75" customHeight="1" x14ac:dyDescent="0.2">
      <c r="A28" s="152"/>
      <c r="B28" s="152"/>
      <c r="C28" s="158" t="s">
        <v>78</v>
      </c>
      <c r="D28" s="125" t="s">
        <v>55</v>
      </c>
      <c r="E28" s="160">
        <v>20</v>
      </c>
    </row>
    <row r="29" spans="1:5" s="108" customFormat="1" ht="12.75" customHeight="1" x14ac:dyDescent="0.2">
      <c r="A29" s="152"/>
      <c r="B29" s="152"/>
      <c r="C29" s="158" t="s">
        <v>79</v>
      </c>
      <c r="D29" s="125" t="s">
        <v>55</v>
      </c>
      <c r="E29" s="160">
        <v>15</v>
      </c>
    </row>
    <row r="30" spans="1:5" s="108" customFormat="1" ht="12.75" customHeight="1" x14ac:dyDescent="0.2">
      <c r="A30" s="152"/>
      <c r="B30" s="152"/>
      <c r="C30" s="158" t="s">
        <v>80</v>
      </c>
      <c r="D30" s="125" t="s">
        <v>55</v>
      </c>
      <c r="E30" s="160">
        <v>10</v>
      </c>
    </row>
    <row r="31" spans="1:5" s="108" customFormat="1" ht="12.75" customHeight="1" x14ac:dyDescent="0.2">
      <c r="A31" s="149"/>
      <c r="B31" s="149"/>
      <c r="C31" s="149"/>
      <c r="D31" s="150"/>
      <c r="E31" s="160"/>
    </row>
    <row r="32" spans="1:5" s="108" customFormat="1" ht="12.75" customHeight="1" x14ac:dyDescent="0.25">
      <c r="A32" s="139">
        <v>3</v>
      </c>
      <c r="B32" s="140" t="s">
        <v>81</v>
      </c>
      <c r="C32" s="152"/>
      <c r="D32" s="150"/>
      <c r="E32" s="160"/>
    </row>
    <row r="33" spans="1:5" s="108" customFormat="1" ht="12.75" customHeight="1" x14ac:dyDescent="0.2">
      <c r="A33" s="152"/>
      <c r="B33" s="152"/>
      <c r="C33" s="158" t="s">
        <v>82</v>
      </c>
      <c r="D33" s="125" t="s">
        <v>83</v>
      </c>
      <c r="E33" s="160">
        <v>3000</v>
      </c>
    </row>
    <row r="34" spans="1:5" s="108" customFormat="1" ht="12.75" customHeight="1" x14ac:dyDescent="0.2">
      <c r="A34" s="152"/>
      <c r="B34" s="152"/>
      <c r="C34" s="158" t="s">
        <v>84</v>
      </c>
      <c r="D34" s="125" t="s">
        <v>83</v>
      </c>
      <c r="E34" s="160">
        <v>4300</v>
      </c>
    </row>
    <row r="35" spans="1:5" s="108" customFormat="1" ht="12.75" customHeight="1" x14ac:dyDescent="0.2">
      <c r="A35" s="152"/>
      <c r="B35" s="152"/>
      <c r="C35" s="158" t="s">
        <v>85</v>
      </c>
      <c r="D35" s="125" t="s">
        <v>83</v>
      </c>
      <c r="E35" s="160">
        <v>5500</v>
      </c>
    </row>
    <row r="36" spans="1:5" s="108" customFormat="1" ht="12.75" customHeight="1" x14ac:dyDescent="0.2">
      <c r="A36" s="152"/>
      <c r="B36" s="152"/>
      <c r="C36" s="158" t="s">
        <v>86</v>
      </c>
      <c r="D36" s="125" t="s">
        <v>83</v>
      </c>
      <c r="E36" s="160">
        <v>600</v>
      </c>
    </row>
    <row r="37" spans="1:5" s="108" customFormat="1" ht="12.75" customHeight="1" x14ac:dyDescent="0.2">
      <c r="A37" s="152"/>
      <c r="B37" s="152"/>
      <c r="C37" s="158" t="s">
        <v>87</v>
      </c>
      <c r="D37" s="125" t="s">
        <v>83</v>
      </c>
      <c r="E37" s="160">
        <v>800</v>
      </c>
    </row>
    <row r="38" spans="1:5" s="108" customFormat="1" ht="12.75" customHeight="1" x14ac:dyDescent="0.2">
      <c r="A38" s="152"/>
      <c r="B38" s="152"/>
      <c r="C38" s="158" t="s">
        <v>88</v>
      </c>
      <c r="D38" s="125" t="s">
        <v>83</v>
      </c>
      <c r="E38" s="160">
        <v>3000</v>
      </c>
    </row>
    <row r="39" spans="1:5" s="108" customFormat="1" ht="12.75" customHeight="1" x14ac:dyDescent="0.2">
      <c r="A39" s="152"/>
      <c r="B39" s="152"/>
      <c r="C39" s="158" t="s">
        <v>89</v>
      </c>
      <c r="D39" s="125" t="s">
        <v>83</v>
      </c>
      <c r="E39" s="160">
        <v>700</v>
      </c>
    </row>
    <row r="40" spans="1:5" s="108" customFormat="1" ht="12.75" customHeight="1" x14ac:dyDescent="0.2">
      <c r="A40" s="152"/>
      <c r="B40" s="152"/>
      <c r="C40" s="158" t="s">
        <v>90</v>
      </c>
      <c r="D40" s="125" t="s">
        <v>83</v>
      </c>
      <c r="E40" s="160">
        <v>1500</v>
      </c>
    </row>
    <row r="41" spans="1:5" s="108" customFormat="1" ht="12.75" customHeight="1" x14ac:dyDescent="0.2">
      <c r="A41" s="152"/>
      <c r="B41" s="152"/>
      <c r="C41" s="161" t="s">
        <v>91</v>
      </c>
      <c r="D41" s="125" t="s">
        <v>55</v>
      </c>
      <c r="E41" s="160">
        <v>650</v>
      </c>
    </row>
    <row r="42" spans="1:5" s="108" customFormat="1" ht="12.75" customHeight="1" x14ac:dyDescent="0.2">
      <c r="A42" s="152"/>
      <c r="B42" s="152"/>
      <c r="C42" s="158" t="s">
        <v>92</v>
      </c>
      <c r="D42" s="125" t="s">
        <v>55</v>
      </c>
      <c r="E42" s="160">
        <v>40</v>
      </c>
    </row>
    <row r="43" spans="1:5" s="108" customFormat="1" ht="12.75" customHeight="1" x14ac:dyDescent="0.2">
      <c r="A43" s="152"/>
      <c r="B43" s="152"/>
      <c r="C43" s="158" t="s">
        <v>93</v>
      </c>
      <c r="D43" s="125" t="s">
        <v>55</v>
      </c>
      <c r="E43" s="160">
        <v>30</v>
      </c>
    </row>
    <row r="44" spans="1:5" s="108" customFormat="1" ht="12.75" customHeight="1" x14ac:dyDescent="0.2">
      <c r="A44" s="152"/>
      <c r="B44" s="152"/>
      <c r="C44" s="158" t="s">
        <v>94</v>
      </c>
      <c r="D44" s="125" t="s">
        <v>55</v>
      </c>
      <c r="E44" s="160">
        <v>20</v>
      </c>
    </row>
    <row r="45" spans="1:5" s="108" customFormat="1" ht="12.75" customHeight="1" x14ac:dyDescent="0.2">
      <c r="A45" s="152"/>
      <c r="B45" s="152"/>
      <c r="C45" s="158" t="s">
        <v>95</v>
      </c>
      <c r="D45" s="125" t="s">
        <v>55</v>
      </c>
      <c r="E45" s="160">
        <v>75</v>
      </c>
    </row>
    <row r="46" spans="1:5" s="108" customFormat="1" ht="12.75" customHeight="1" x14ac:dyDescent="0.2">
      <c r="A46" s="152"/>
      <c r="B46" s="152"/>
      <c r="C46" s="158" t="s">
        <v>96</v>
      </c>
      <c r="D46" s="125" t="s">
        <v>55</v>
      </c>
      <c r="E46" s="160">
        <v>12</v>
      </c>
    </row>
    <row r="47" spans="1:5" s="108" customFormat="1" ht="12.75" customHeight="1" x14ac:dyDescent="0.2">
      <c r="A47" s="152"/>
      <c r="B47" s="152"/>
      <c r="C47" s="158" t="s">
        <v>97</v>
      </c>
      <c r="D47" s="125" t="s">
        <v>55</v>
      </c>
      <c r="E47" s="160">
        <v>14</v>
      </c>
    </row>
    <row r="48" spans="1:5" s="108" customFormat="1" ht="12.75" customHeight="1" x14ac:dyDescent="0.2">
      <c r="A48" s="152"/>
      <c r="B48" s="152"/>
      <c r="C48" s="158" t="s">
        <v>98</v>
      </c>
      <c r="D48" s="125" t="s">
        <v>55</v>
      </c>
      <c r="E48" s="160">
        <v>15</v>
      </c>
    </row>
    <row r="49" spans="1:5" s="108" customFormat="1" ht="12.75" customHeight="1" x14ac:dyDescent="0.2">
      <c r="A49" s="152"/>
      <c r="B49" s="152"/>
      <c r="C49" s="158" t="s">
        <v>99</v>
      </c>
      <c r="D49" s="125" t="s">
        <v>55</v>
      </c>
      <c r="E49" s="160">
        <v>18</v>
      </c>
    </row>
    <row r="50" spans="1:5" s="108" customFormat="1" ht="12.75" customHeight="1" x14ac:dyDescent="0.2">
      <c r="A50" s="152"/>
      <c r="B50" s="152"/>
      <c r="C50" s="158" t="s">
        <v>100</v>
      </c>
      <c r="D50" s="125" t="s">
        <v>55</v>
      </c>
      <c r="E50" s="160">
        <v>100</v>
      </c>
    </row>
    <row r="51" spans="1:5" s="108" customFormat="1" ht="12.75" customHeight="1" x14ac:dyDescent="0.2">
      <c r="A51" s="152"/>
      <c r="B51" s="152"/>
      <c r="C51" s="158" t="s">
        <v>101</v>
      </c>
      <c r="D51" s="125" t="s">
        <v>59</v>
      </c>
      <c r="E51" s="160">
        <v>60</v>
      </c>
    </row>
    <row r="52" spans="1:5" s="108" customFormat="1" ht="12.75" customHeight="1" x14ac:dyDescent="0.2">
      <c r="A52" s="152"/>
      <c r="B52" s="152"/>
      <c r="C52" s="158" t="s">
        <v>102</v>
      </c>
      <c r="D52" s="125" t="s">
        <v>61</v>
      </c>
      <c r="E52" s="160">
        <v>5</v>
      </c>
    </row>
    <row r="53" spans="1:5" s="108" customFormat="1" ht="15.95" customHeight="1" x14ac:dyDescent="0.2">
      <c r="A53" s="152"/>
      <c r="B53" s="152"/>
      <c r="C53" s="158" t="s">
        <v>184</v>
      </c>
      <c r="D53" s="125" t="s">
        <v>83</v>
      </c>
      <c r="E53" s="160">
        <v>35000</v>
      </c>
    </row>
    <row r="54" spans="1:5" s="108" customFormat="1" ht="15.95" customHeight="1" x14ac:dyDescent="0.2">
      <c r="A54" s="152"/>
      <c r="B54" s="152"/>
      <c r="C54" s="158" t="s">
        <v>185</v>
      </c>
      <c r="D54" s="125" t="s">
        <v>83</v>
      </c>
      <c r="E54" s="160">
        <v>40000</v>
      </c>
    </row>
    <row r="55" spans="1:5" s="108" customFormat="1" ht="15.95" customHeight="1" x14ac:dyDescent="0.2">
      <c r="A55" s="152"/>
      <c r="B55" s="152"/>
      <c r="C55" s="158" t="s">
        <v>186</v>
      </c>
      <c r="D55" s="125" t="s">
        <v>83</v>
      </c>
      <c r="E55" s="160">
        <v>50000</v>
      </c>
    </row>
    <row r="56" spans="1:5" s="108" customFormat="1" ht="12.75" customHeight="1" x14ac:dyDescent="0.2">
      <c r="A56" s="152"/>
      <c r="B56" s="152"/>
      <c r="C56" s="158" t="s">
        <v>103</v>
      </c>
      <c r="D56" s="125" t="s">
        <v>61</v>
      </c>
      <c r="E56" s="160">
        <v>45</v>
      </c>
    </row>
    <row r="57" spans="1:5" s="108" customFormat="1" ht="12.75" customHeight="1" x14ac:dyDescent="0.2">
      <c r="A57" s="152"/>
      <c r="B57" s="152"/>
      <c r="C57" s="158" t="s">
        <v>104</v>
      </c>
      <c r="D57" s="125" t="s">
        <v>61</v>
      </c>
      <c r="E57" s="160">
        <v>50</v>
      </c>
    </row>
    <row r="58" spans="1:5" s="108" customFormat="1" ht="12.75" customHeight="1" x14ac:dyDescent="0.2">
      <c r="A58" s="152"/>
      <c r="B58" s="152"/>
      <c r="C58" s="158" t="s">
        <v>105</v>
      </c>
      <c r="D58" s="125" t="s">
        <v>61</v>
      </c>
      <c r="E58" s="160">
        <v>60</v>
      </c>
    </row>
    <row r="59" spans="1:5" s="108" customFormat="1" ht="12.75" customHeight="1" x14ac:dyDescent="0.2">
      <c r="A59" s="152"/>
      <c r="B59" s="152"/>
      <c r="C59" s="161" t="s">
        <v>106</v>
      </c>
      <c r="D59" s="125" t="s">
        <v>61</v>
      </c>
      <c r="E59" s="160">
        <v>70</v>
      </c>
    </row>
    <row r="60" spans="1:5" s="108" customFormat="1" ht="12.75" customHeight="1" x14ac:dyDescent="0.2">
      <c r="A60" s="152"/>
      <c r="B60" s="152"/>
      <c r="C60" s="158" t="s">
        <v>107</v>
      </c>
      <c r="D60" s="125" t="s">
        <v>61</v>
      </c>
      <c r="E60" s="160">
        <v>80</v>
      </c>
    </row>
    <row r="61" spans="1:5" s="108" customFormat="1" ht="12.75" customHeight="1" x14ac:dyDescent="0.2">
      <c r="A61" s="152"/>
      <c r="B61" s="152"/>
      <c r="C61" s="158" t="s">
        <v>108</v>
      </c>
      <c r="D61" s="125" t="s">
        <v>61</v>
      </c>
      <c r="E61" s="160">
        <v>110</v>
      </c>
    </row>
    <row r="62" spans="1:5" s="108" customFormat="1" ht="12.75" customHeight="1" x14ac:dyDescent="0.2">
      <c r="A62" s="152"/>
      <c r="B62" s="152"/>
      <c r="C62" s="158" t="s">
        <v>109</v>
      </c>
      <c r="D62" s="125" t="s">
        <v>61</v>
      </c>
      <c r="E62" s="160">
        <v>130</v>
      </c>
    </row>
    <row r="63" spans="1:5" s="108" customFormat="1" ht="12.75" customHeight="1" x14ac:dyDescent="0.2">
      <c r="A63" s="152"/>
      <c r="B63" s="152"/>
      <c r="C63" s="158" t="s">
        <v>110</v>
      </c>
      <c r="D63" s="125" t="s">
        <v>61</v>
      </c>
      <c r="E63" s="160">
        <v>170</v>
      </c>
    </row>
    <row r="64" spans="1:5" s="108" customFormat="1" ht="12.75" customHeight="1" x14ac:dyDescent="0.2">
      <c r="A64" s="152"/>
      <c r="B64" s="152"/>
      <c r="C64" s="158" t="s">
        <v>111</v>
      </c>
      <c r="D64" s="125" t="s">
        <v>83</v>
      </c>
      <c r="E64" s="160">
        <v>1100</v>
      </c>
    </row>
    <row r="65" spans="1:5" s="108" customFormat="1" ht="12.75" customHeight="1" x14ac:dyDescent="0.2">
      <c r="A65" s="152"/>
      <c r="B65" s="152"/>
      <c r="C65" s="158" t="s">
        <v>112</v>
      </c>
      <c r="D65" s="125" t="s">
        <v>83</v>
      </c>
      <c r="E65" s="160">
        <v>1400</v>
      </c>
    </row>
    <row r="66" spans="1:5" s="108" customFormat="1" ht="12.75" customHeight="1" x14ac:dyDescent="0.2">
      <c r="A66" s="152"/>
      <c r="B66" s="152"/>
      <c r="C66" s="158" t="s">
        <v>113</v>
      </c>
      <c r="D66" s="125" t="s">
        <v>83</v>
      </c>
      <c r="E66" s="160">
        <v>1500</v>
      </c>
    </row>
    <row r="67" spans="1:5" s="108" customFormat="1" ht="12.75" customHeight="1" x14ac:dyDescent="0.2">
      <c r="A67" s="152"/>
      <c r="B67" s="152"/>
      <c r="C67" s="149"/>
      <c r="D67" s="150"/>
      <c r="E67" s="160"/>
    </row>
    <row r="68" spans="1:5" s="108" customFormat="1" ht="12.75" customHeight="1" x14ac:dyDescent="0.25">
      <c r="A68" s="139">
        <v>4</v>
      </c>
      <c r="B68" s="140" t="s">
        <v>114</v>
      </c>
      <c r="C68" s="152"/>
      <c r="D68" s="150"/>
      <c r="E68" s="160"/>
    </row>
    <row r="69" spans="1:5" s="108" customFormat="1" ht="12.75" customHeight="1" x14ac:dyDescent="0.2">
      <c r="A69" s="152"/>
      <c r="B69" s="152"/>
      <c r="C69" s="158" t="s">
        <v>115</v>
      </c>
      <c r="D69" s="125" t="s">
        <v>61</v>
      </c>
      <c r="E69" s="160">
        <v>25</v>
      </c>
    </row>
    <row r="70" spans="1:5" s="108" customFormat="1" ht="12.75" customHeight="1" x14ac:dyDescent="0.2">
      <c r="A70" s="152"/>
      <c r="B70" s="152"/>
      <c r="C70" s="158" t="s">
        <v>116</v>
      </c>
      <c r="D70" s="125" t="s">
        <v>83</v>
      </c>
      <c r="E70" s="160">
        <v>1000</v>
      </c>
    </row>
    <row r="71" spans="1:5" s="108" customFormat="1" ht="12.75" customHeight="1" x14ac:dyDescent="0.2">
      <c r="A71" s="152"/>
      <c r="B71" s="152"/>
      <c r="C71" s="158" t="s">
        <v>117</v>
      </c>
      <c r="D71" s="125" t="s">
        <v>83</v>
      </c>
      <c r="E71" s="160">
        <v>2500</v>
      </c>
    </row>
    <row r="72" spans="1:5" s="108" customFormat="1" ht="12.75" customHeight="1" x14ac:dyDescent="0.2">
      <c r="A72" s="152"/>
      <c r="B72" s="152"/>
      <c r="C72" s="158" t="s">
        <v>118</v>
      </c>
      <c r="D72" s="125" t="s">
        <v>61</v>
      </c>
      <c r="E72" s="160">
        <v>15</v>
      </c>
    </row>
    <row r="73" spans="1:5" s="108" customFormat="1" ht="12.75" customHeight="1" x14ac:dyDescent="0.2">
      <c r="A73" s="152"/>
      <c r="B73" s="152"/>
      <c r="C73" s="161" t="s">
        <v>119</v>
      </c>
      <c r="D73" s="125" t="s">
        <v>61</v>
      </c>
      <c r="E73" s="160">
        <v>60</v>
      </c>
    </row>
    <row r="74" spans="1:5" s="108" customFormat="1" ht="12.75" customHeight="1" x14ac:dyDescent="0.2">
      <c r="A74" s="152"/>
      <c r="B74" s="152"/>
      <c r="C74" s="158" t="s">
        <v>120</v>
      </c>
      <c r="D74" s="125" t="s">
        <v>83</v>
      </c>
      <c r="E74" s="160">
        <v>1000</v>
      </c>
    </row>
    <row r="75" spans="1:5" s="108" customFormat="1" ht="12.75" customHeight="1" x14ac:dyDescent="0.2">
      <c r="A75" s="152"/>
      <c r="B75" s="152"/>
      <c r="C75" s="158" t="s">
        <v>121</v>
      </c>
      <c r="D75" s="125" t="s">
        <v>61</v>
      </c>
      <c r="E75" s="160">
        <v>100</v>
      </c>
    </row>
    <row r="76" spans="1:5" s="108" customFormat="1" ht="12.75" customHeight="1" x14ac:dyDescent="0.2">
      <c r="A76" s="152"/>
      <c r="B76" s="152"/>
      <c r="C76" s="158" t="s">
        <v>122</v>
      </c>
      <c r="D76" s="125" t="s">
        <v>61</v>
      </c>
      <c r="E76" s="160">
        <v>120</v>
      </c>
    </row>
    <row r="77" spans="1:5" s="108" customFormat="1" ht="12.75" customHeight="1" x14ac:dyDescent="0.2">
      <c r="A77" s="152"/>
      <c r="B77" s="152"/>
      <c r="C77" s="158" t="s">
        <v>123</v>
      </c>
      <c r="D77" s="125" t="s">
        <v>61</v>
      </c>
      <c r="E77" s="160">
        <v>40</v>
      </c>
    </row>
    <row r="78" spans="1:5" s="108" customFormat="1" ht="12.75" customHeight="1" x14ac:dyDescent="0.2">
      <c r="A78" s="152"/>
      <c r="B78" s="152"/>
      <c r="C78" s="152"/>
      <c r="D78" s="150"/>
      <c r="E78" s="160"/>
    </row>
    <row r="79" spans="1:5" s="108" customFormat="1" ht="12.75" customHeight="1" x14ac:dyDescent="0.25">
      <c r="A79" s="139">
        <v>5</v>
      </c>
      <c r="B79" s="140" t="s">
        <v>124</v>
      </c>
      <c r="C79" s="152"/>
      <c r="D79" s="150"/>
      <c r="E79" s="160"/>
    </row>
    <row r="80" spans="1:5" s="108" customFormat="1" ht="12.75" customHeight="1" x14ac:dyDescent="0.2">
      <c r="A80" s="152"/>
      <c r="B80" s="152"/>
      <c r="C80" s="158" t="s">
        <v>125</v>
      </c>
      <c r="D80" s="125" t="s">
        <v>61</v>
      </c>
      <c r="E80" s="160">
        <v>5</v>
      </c>
    </row>
    <row r="81" spans="1:5" s="108" customFormat="1" ht="12.75" customHeight="1" x14ac:dyDescent="0.2">
      <c r="A81" s="152"/>
      <c r="B81" s="152"/>
      <c r="C81" s="158" t="s">
        <v>126</v>
      </c>
      <c r="D81" s="125" t="s">
        <v>61</v>
      </c>
      <c r="E81" s="160">
        <v>27</v>
      </c>
    </row>
    <row r="82" spans="1:5" s="108" customFormat="1" ht="12.75" customHeight="1" x14ac:dyDescent="0.2">
      <c r="A82" s="152"/>
      <c r="B82" s="152"/>
      <c r="C82" s="158" t="s">
        <v>127</v>
      </c>
      <c r="D82" s="125" t="s">
        <v>61</v>
      </c>
      <c r="E82" s="160">
        <v>34</v>
      </c>
    </row>
    <row r="83" spans="1:5" s="108" customFormat="1" ht="12.75" customHeight="1" x14ac:dyDescent="0.2">
      <c r="A83" s="152"/>
      <c r="B83" s="152"/>
      <c r="C83" s="158" t="s">
        <v>128</v>
      </c>
      <c r="D83" s="125" t="s">
        <v>61</v>
      </c>
      <c r="E83" s="160">
        <v>25</v>
      </c>
    </row>
    <row r="84" spans="1:5" s="108" customFormat="1" ht="12.75" customHeight="1" x14ac:dyDescent="0.2">
      <c r="A84" s="152"/>
      <c r="B84" s="152"/>
      <c r="C84" s="161" t="s">
        <v>129</v>
      </c>
      <c r="D84" s="125" t="s">
        <v>61</v>
      </c>
      <c r="E84" s="160">
        <v>5</v>
      </c>
    </row>
    <row r="85" spans="1:5" s="108" customFormat="1" ht="12.75" customHeight="1" x14ac:dyDescent="0.2">
      <c r="A85" s="152"/>
      <c r="B85" s="152"/>
      <c r="C85" s="158" t="s">
        <v>130</v>
      </c>
      <c r="D85" s="125" t="s">
        <v>131</v>
      </c>
      <c r="E85" s="160">
        <v>10</v>
      </c>
    </row>
    <row r="86" spans="1:5" s="108" customFormat="1" ht="12.75" customHeight="1" x14ac:dyDescent="0.2">
      <c r="A86" s="152"/>
      <c r="B86" s="152"/>
      <c r="C86" s="158" t="s">
        <v>132</v>
      </c>
      <c r="D86" s="125" t="s">
        <v>131</v>
      </c>
      <c r="E86" s="160">
        <v>20</v>
      </c>
    </row>
    <row r="87" spans="1:5" s="108" customFormat="1" ht="12.75" customHeight="1" x14ac:dyDescent="0.2">
      <c r="A87" s="152"/>
      <c r="B87" s="152"/>
      <c r="C87" s="158" t="s">
        <v>133</v>
      </c>
      <c r="D87" s="125" t="s">
        <v>131</v>
      </c>
      <c r="E87" s="160">
        <v>25</v>
      </c>
    </row>
    <row r="88" spans="1:5" s="108" customFormat="1" ht="12.75" customHeight="1" x14ac:dyDescent="0.2">
      <c r="A88" s="152"/>
      <c r="B88" s="152"/>
      <c r="C88" s="158" t="s">
        <v>134</v>
      </c>
      <c r="D88" s="125" t="s">
        <v>131</v>
      </c>
      <c r="E88" s="160">
        <v>22</v>
      </c>
    </row>
    <row r="89" spans="1:5" s="108" customFormat="1" ht="12.75" customHeight="1" x14ac:dyDescent="0.2">
      <c r="A89" s="152"/>
      <c r="B89" s="152"/>
      <c r="C89" s="158" t="s">
        <v>135</v>
      </c>
      <c r="D89" s="125" t="s">
        <v>59</v>
      </c>
      <c r="E89" s="160">
        <v>38</v>
      </c>
    </row>
    <row r="90" spans="1:5" s="108" customFormat="1" ht="12.75" customHeight="1" x14ac:dyDescent="0.2">
      <c r="A90" s="152"/>
      <c r="B90" s="152"/>
      <c r="C90" s="158" t="s">
        <v>136</v>
      </c>
      <c r="D90" s="125" t="s">
        <v>59</v>
      </c>
      <c r="E90" s="160">
        <v>40</v>
      </c>
    </row>
    <row r="91" spans="1:5" s="108" customFormat="1" ht="12.75" customHeight="1" x14ac:dyDescent="0.2">
      <c r="A91" s="152"/>
      <c r="B91" s="152"/>
      <c r="C91" s="158" t="s">
        <v>137</v>
      </c>
      <c r="D91" s="125" t="s">
        <v>59</v>
      </c>
      <c r="E91" s="160">
        <v>12</v>
      </c>
    </row>
    <row r="92" spans="1:5" s="108" customFormat="1" ht="12.75" customHeight="1" x14ac:dyDescent="0.2">
      <c r="A92" s="152"/>
      <c r="B92" s="152"/>
      <c r="C92" s="158" t="s">
        <v>138</v>
      </c>
      <c r="D92" s="125" t="s">
        <v>59</v>
      </c>
      <c r="E92" s="160">
        <v>2</v>
      </c>
    </row>
    <row r="93" spans="1:5" s="108" customFormat="1" ht="12.75" customHeight="1" x14ac:dyDescent="0.2">
      <c r="A93" s="152"/>
      <c r="B93" s="152"/>
      <c r="C93" s="161" t="s">
        <v>139</v>
      </c>
      <c r="D93" s="125" t="s">
        <v>59</v>
      </c>
      <c r="E93" s="160">
        <v>7</v>
      </c>
    </row>
    <row r="94" spans="1:5" s="108" customFormat="1" ht="12.75" customHeight="1" x14ac:dyDescent="0.2">
      <c r="A94" s="152"/>
      <c r="B94" s="152"/>
      <c r="C94" s="161" t="s">
        <v>140</v>
      </c>
      <c r="D94" s="125" t="s">
        <v>83</v>
      </c>
      <c r="E94" s="160">
        <v>150000</v>
      </c>
    </row>
    <row r="95" spans="1:5" s="108" customFormat="1" ht="12.75" customHeight="1" x14ac:dyDescent="0.2">
      <c r="A95" s="152"/>
      <c r="B95" s="152"/>
      <c r="C95" s="158" t="s">
        <v>141</v>
      </c>
      <c r="D95" s="125" t="s">
        <v>83</v>
      </c>
      <c r="E95" s="160">
        <v>30000</v>
      </c>
    </row>
    <row r="96" spans="1:5" s="108" customFormat="1" ht="12.75" customHeight="1" x14ac:dyDescent="0.2">
      <c r="A96" s="152"/>
      <c r="B96" s="152"/>
      <c r="C96" s="158" t="s">
        <v>142</v>
      </c>
      <c r="D96" s="125" t="s">
        <v>83</v>
      </c>
      <c r="E96" s="160">
        <v>3500</v>
      </c>
    </row>
    <row r="97" spans="1:5" s="108" customFormat="1" ht="12.75" customHeight="1" x14ac:dyDescent="0.2">
      <c r="A97" s="152"/>
      <c r="B97" s="152"/>
      <c r="C97" s="158" t="s">
        <v>143</v>
      </c>
      <c r="D97" s="125" t="s">
        <v>61</v>
      </c>
      <c r="E97" s="160">
        <v>45</v>
      </c>
    </row>
    <row r="98" spans="1:5" s="108" customFormat="1" x14ac:dyDescent="0.2">
      <c r="A98" s="152"/>
      <c r="B98" s="152"/>
      <c r="C98" s="162"/>
      <c r="D98" s="128"/>
      <c r="E98" s="154"/>
    </row>
    <row r="99" spans="1:5" s="108" customFormat="1" x14ac:dyDescent="0.2">
      <c r="A99" s="154" t="s">
        <v>144</v>
      </c>
      <c r="B99" s="154"/>
      <c r="C99" s="154"/>
      <c r="D99" s="154"/>
      <c r="E99" s="154"/>
    </row>
    <row r="100" spans="1:5" s="108" customFormat="1" x14ac:dyDescent="0.2">
      <c r="A100" s="154"/>
      <c r="B100" s="154"/>
      <c r="C100" s="154"/>
      <c r="D100" s="154"/>
      <c r="E100" s="154"/>
    </row>
    <row r="101" spans="1:5" s="108" customFormat="1" x14ac:dyDescent="0.2"/>
    <row r="102" spans="1:5" s="108" customFormat="1" x14ac:dyDescent="0.2"/>
    <row r="103" spans="1:5" s="108" customFormat="1" x14ac:dyDescent="0.2"/>
    <row r="104" spans="1:5" s="108" customFormat="1" x14ac:dyDescent="0.2"/>
    <row r="105" spans="1:5" s="108" customFormat="1" x14ac:dyDescent="0.2"/>
    <row r="106" spans="1:5" s="108" customFormat="1" x14ac:dyDescent="0.2"/>
    <row r="107" spans="1:5" s="108" customFormat="1" x14ac:dyDescent="0.2"/>
    <row r="108" spans="1:5" s="108" customFormat="1" x14ac:dyDescent="0.2"/>
    <row r="109" spans="1:5" s="108" customFormat="1" x14ac:dyDescent="0.2"/>
    <row r="110" spans="1:5" s="108" customFormat="1" x14ac:dyDescent="0.2"/>
    <row r="111" spans="1:5" s="108" customFormat="1" x14ac:dyDescent="0.2"/>
    <row r="112" spans="1:5" s="108" customFormat="1" x14ac:dyDescent="0.2"/>
    <row r="113" s="108" customFormat="1" x14ac:dyDescent="0.2"/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2" workbookViewId="0">
      <selection activeCell="C32" sqref="C32"/>
    </sheetView>
  </sheetViews>
  <sheetFormatPr defaultColWidth="8.83203125" defaultRowHeight="12.75" x14ac:dyDescent="0.2"/>
  <cols>
    <col min="1" max="1" width="3.33203125" style="107" customWidth="1"/>
    <col min="2" max="2" width="1.83203125" style="107" customWidth="1"/>
    <col min="3" max="3" width="60.6640625" style="107" customWidth="1"/>
    <col min="4" max="4" width="6.33203125" style="107" bestFit="1" customWidth="1"/>
    <col min="5" max="5" width="15.1640625" style="107" customWidth="1"/>
    <col min="6" max="6" width="15.33203125" style="107" customWidth="1"/>
    <col min="7" max="7" width="15.33203125" style="107" bestFit="1" customWidth="1"/>
    <col min="8" max="8" width="12.6640625" style="107" customWidth="1"/>
    <col min="9" max="11" width="8.83203125" style="107" customWidth="1"/>
    <col min="12" max="12" width="16.6640625" style="111" customWidth="1"/>
    <col min="13" max="256" width="8.83203125" style="107"/>
    <col min="257" max="257" width="3.33203125" style="107" customWidth="1"/>
    <col min="258" max="258" width="1.83203125" style="107" customWidth="1"/>
    <col min="259" max="259" width="60.6640625" style="107" customWidth="1"/>
    <col min="260" max="260" width="6.33203125" style="107" bestFit="1" customWidth="1"/>
    <col min="261" max="261" width="15.1640625" style="107" customWidth="1"/>
    <col min="262" max="262" width="15.33203125" style="107" customWidth="1"/>
    <col min="263" max="263" width="15.33203125" style="107" bestFit="1" customWidth="1"/>
    <col min="264" max="264" width="12.6640625" style="107" customWidth="1"/>
    <col min="265" max="267" width="8.83203125" style="107" customWidth="1"/>
    <col min="268" max="268" width="16.6640625" style="107" customWidth="1"/>
    <col min="269" max="512" width="8.83203125" style="107"/>
    <col min="513" max="513" width="3.33203125" style="107" customWidth="1"/>
    <col min="514" max="514" width="1.83203125" style="107" customWidth="1"/>
    <col min="515" max="515" width="60.6640625" style="107" customWidth="1"/>
    <col min="516" max="516" width="6.33203125" style="107" bestFit="1" customWidth="1"/>
    <col min="517" max="517" width="15.1640625" style="107" customWidth="1"/>
    <col min="518" max="518" width="15.33203125" style="107" customWidth="1"/>
    <col min="519" max="519" width="15.33203125" style="107" bestFit="1" customWidth="1"/>
    <col min="520" max="520" width="12.6640625" style="107" customWidth="1"/>
    <col min="521" max="523" width="8.83203125" style="107" customWidth="1"/>
    <col min="524" max="524" width="16.6640625" style="107" customWidth="1"/>
    <col min="525" max="768" width="8.83203125" style="107"/>
    <col min="769" max="769" width="3.33203125" style="107" customWidth="1"/>
    <col min="770" max="770" width="1.83203125" style="107" customWidth="1"/>
    <col min="771" max="771" width="60.6640625" style="107" customWidth="1"/>
    <col min="772" max="772" width="6.33203125" style="107" bestFit="1" customWidth="1"/>
    <col min="773" max="773" width="15.1640625" style="107" customWidth="1"/>
    <col min="774" max="774" width="15.33203125" style="107" customWidth="1"/>
    <col min="775" max="775" width="15.33203125" style="107" bestFit="1" customWidth="1"/>
    <col min="776" max="776" width="12.6640625" style="107" customWidth="1"/>
    <col min="777" max="779" width="8.83203125" style="107" customWidth="1"/>
    <col min="780" max="780" width="16.6640625" style="107" customWidth="1"/>
    <col min="781" max="1024" width="8.83203125" style="107"/>
    <col min="1025" max="1025" width="3.33203125" style="107" customWidth="1"/>
    <col min="1026" max="1026" width="1.83203125" style="107" customWidth="1"/>
    <col min="1027" max="1027" width="60.6640625" style="107" customWidth="1"/>
    <col min="1028" max="1028" width="6.33203125" style="107" bestFit="1" customWidth="1"/>
    <col min="1029" max="1029" width="15.1640625" style="107" customWidth="1"/>
    <col min="1030" max="1030" width="15.33203125" style="107" customWidth="1"/>
    <col min="1031" max="1031" width="15.33203125" style="107" bestFit="1" customWidth="1"/>
    <col min="1032" max="1032" width="12.6640625" style="107" customWidth="1"/>
    <col min="1033" max="1035" width="8.83203125" style="107" customWidth="1"/>
    <col min="1036" max="1036" width="16.6640625" style="107" customWidth="1"/>
    <col min="1037" max="1280" width="8.83203125" style="107"/>
    <col min="1281" max="1281" width="3.33203125" style="107" customWidth="1"/>
    <col min="1282" max="1282" width="1.83203125" style="107" customWidth="1"/>
    <col min="1283" max="1283" width="60.6640625" style="107" customWidth="1"/>
    <col min="1284" max="1284" width="6.33203125" style="107" bestFit="1" customWidth="1"/>
    <col min="1285" max="1285" width="15.1640625" style="107" customWidth="1"/>
    <col min="1286" max="1286" width="15.33203125" style="107" customWidth="1"/>
    <col min="1287" max="1287" width="15.33203125" style="107" bestFit="1" customWidth="1"/>
    <col min="1288" max="1288" width="12.6640625" style="107" customWidth="1"/>
    <col min="1289" max="1291" width="8.83203125" style="107" customWidth="1"/>
    <col min="1292" max="1292" width="16.6640625" style="107" customWidth="1"/>
    <col min="1293" max="1536" width="8.83203125" style="107"/>
    <col min="1537" max="1537" width="3.33203125" style="107" customWidth="1"/>
    <col min="1538" max="1538" width="1.83203125" style="107" customWidth="1"/>
    <col min="1539" max="1539" width="60.6640625" style="107" customWidth="1"/>
    <col min="1540" max="1540" width="6.33203125" style="107" bestFit="1" customWidth="1"/>
    <col min="1541" max="1541" width="15.1640625" style="107" customWidth="1"/>
    <col min="1542" max="1542" width="15.33203125" style="107" customWidth="1"/>
    <col min="1543" max="1543" width="15.33203125" style="107" bestFit="1" customWidth="1"/>
    <col min="1544" max="1544" width="12.6640625" style="107" customWidth="1"/>
    <col min="1545" max="1547" width="8.83203125" style="107" customWidth="1"/>
    <col min="1548" max="1548" width="16.6640625" style="107" customWidth="1"/>
    <col min="1549" max="1792" width="8.83203125" style="107"/>
    <col min="1793" max="1793" width="3.33203125" style="107" customWidth="1"/>
    <col min="1794" max="1794" width="1.83203125" style="107" customWidth="1"/>
    <col min="1795" max="1795" width="60.6640625" style="107" customWidth="1"/>
    <col min="1796" max="1796" width="6.33203125" style="107" bestFit="1" customWidth="1"/>
    <col min="1797" max="1797" width="15.1640625" style="107" customWidth="1"/>
    <col min="1798" max="1798" width="15.33203125" style="107" customWidth="1"/>
    <col min="1799" max="1799" width="15.33203125" style="107" bestFit="1" customWidth="1"/>
    <col min="1800" max="1800" width="12.6640625" style="107" customWidth="1"/>
    <col min="1801" max="1803" width="8.83203125" style="107" customWidth="1"/>
    <col min="1804" max="1804" width="16.6640625" style="107" customWidth="1"/>
    <col min="1805" max="2048" width="8.83203125" style="107"/>
    <col min="2049" max="2049" width="3.33203125" style="107" customWidth="1"/>
    <col min="2050" max="2050" width="1.83203125" style="107" customWidth="1"/>
    <col min="2051" max="2051" width="60.6640625" style="107" customWidth="1"/>
    <col min="2052" max="2052" width="6.33203125" style="107" bestFit="1" customWidth="1"/>
    <col min="2053" max="2053" width="15.1640625" style="107" customWidth="1"/>
    <col min="2054" max="2054" width="15.33203125" style="107" customWidth="1"/>
    <col min="2055" max="2055" width="15.33203125" style="107" bestFit="1" customWidth="1"/>
    <col min="2056" max="2056" width="12.6640625" style="107" customWidth="1"/>
    <col min="2057" max="2059" width="8.83203125" style="107" customWidth="1"/>
    <col min="2060" max="2060" width="16.6640625" style="107" customWidth="1"/>
    <col min="2061" max="2304" width="8.83203125" style="107"/>
    <col min="2305" max="2305" width="3.33203125" style="107" customWidth="1"/>
    <col min="2306" max="2306" width="1.83203125" style="107" customWidth="1"/>
    <col min="2307" max="2307" width="60.6640625" style="107" customWidth="1"/>
    <col min="2308" max="2308" width="6.33203125" style="107" bestFit="1" customWidth="1"/>
    <col min="2309" max="2309" width="15.1640625" style="107" customWidth="1"/>
    <col min="2310" max="2310" width="15.33203125" style="107" customWidth="1"/>
    <col min="2311" max="2311" width="15.33203125" style="107" bestFit="1" customWidth="1"/>
    <col min="2312" max="2312" width="12.6640625" style="107" customWidth="1"/>
    <col min="2313" max="2315" width="8.83203125" style="107" customWidth="1"/>
    <col min="2316" max="2316" width="16.6640625" style="107" customWidth="1"/>
    <col min="2317" max="2560" width="8.83203125" style="107"/>
    <col min="2561" max="2561" width="3.33203125" style="107" customWidth="1"/>
    <col min="2562" max="2562" width="1.83203125" style="107" customWidth="1"/>
    <col min="2563" max="2563" width="60.6640625" style="107" customWidth="1"/>
    <col min="2564" max="2564" width="6.33203125" style="107" bestFit="1" customWidth="1"/>
    <col min="2565" max="2565" width="15.1640625" style="107" customWidth="1"/>
    <col min="2566" max="2566" width="15.33203125" style="107" customWidth="1"/>
    <col min="2567" max="2567" width="15.33203125" style="107" bestFit="1" customWidth="1"/>
    <col min="2568" max="2568" width="12.6640625" style="107" customWidth="1"/>
    <col min="2569" max="2571" width="8.83203125" style="107" customWidth="1"/>
    <col min="2572" max="2572" width="16.6640625" style="107" customWidth="1"/>
    <col min="2573" max="2816" width="8.83203125" style="107"/>
    <col min="2817" max="2817" width="3.33203125" style="107" customWidth="1"/>
    <col min="2818" max="2818" width="1.83203125" style="107" customWidth="1"/>
    <col min="2819" max="2819" width="60.6640625" style="107" customWidth="1"/>
    <col min="2820" max="2820" width="6.33203125" style="107" bestFit="1" customWidth="1"/>
    <col min="2821" max="2821" width="15.1640625" style="107" customWidth="1"/>
    <col min="2822" max="2822" width="15.33203125" style="107" customWidth="1"/>
    <col min="2823" max="2823" width="15.33203125" style="107" bestFit="1" customWidth="1"/>
    <col min="2824" max="2824" width="12.6640625" style="107" customWidth="1"/>
    <col min="2825" max="2827" width="8.83203125" style="107" customWidth="1"/>
    <col min="2828" max="2828" width="16.6640625" style="107" customWidth="1"/>
    <col min="2829" max="3072" width="8.83203125" style="107"/>
    <col min="3073" max="3073" width="3.33203125" style="107" customWidth="1"/>
    <col min="3074" max="3074" width="1.83203125" style="107" customWidth="1"/>
    <col min="3075" max="3075" width="60.6640625" style="107" customWidth="1"/>
    <col min="3076" max="3076" width="6.33203125" style="107" bestFit="1" customWidth="1"/>
    <col min="3077" max="3077" width="15.1640625" style="107" customWidth="1"/>
    <col min="3078" max="3078" width="15.33203125" style="107" customWidth="1"/>
    <col min="3079" max="3079" width="15.33203125" style="107" bestFit="1" customWidth="1"/>
    <col min="3080" max="3080" width="12.6640625" style="107" customWidth="1"/>
    <col min="3081" max="3083" width="8.83203125" style="107" customWidth="1"/>
    <col min="3084" max="3084" width="16.6640625" style="107" customWidth="1"/>
    <col min="3085" max="3328" width="8.83203125" style="107"/>
    <col min="3329" max="3329" width="3.33203125" style="107" customWidth="1"/>
    <col min="3330" max="3330" width="1.83203125" style="107" customWidth="1"/>
    <col min="3331" max="3331" width="60.6640625" style="107" customWidth="1"/>
    <col min="3332" max="3332" width="6.33203125" style="107" bestFit="1" customWidth="1"/>
    <col min="3333" max="3333" width="15.1640625" style="107" customWidth="1"/>
    <col min="3334" max="3334" width="15.33203125" style="107" customWidth="1"/>
    <col min="3335" max="3335" width="15.33203125" style="107" bestFit="1" customWidth="1"/>
    <col min="3336" max="3336" width="12.6640625" style="107" customWidth="1"/>
    <col min="3337" max="3339" width="8.83203125" style="107" customWidth="1"/>
    <col min="3340" max="3340" width="16.6640625" style="107" customWidth="1"/>
    <col min="3341" max="3584" width="8.83203125" style="107"/>
    <col min="3585" max="3585" width="3.33203125" style="107" customWidth="1"/>
    <col min="3586" max="3586" width="1.83203125" style="107" customWidth="1"/>
    <col min="3587" max="3587" width="60.6640625" style="107" customWidth="1"/>
    <col min="3588" max="3588" width="6.33203125" style="107" bestFit="1" customWidth="1"/>
    <col min="3589" max="3589" width="15.1640625" style="107" customWidth="1"/>
    <col min="3590" max="3590" width="15.33203125" style="107" customWidth="1"/>
    <col min="3591" max="3591" width="15.33203125" style="107" bestFit="1" customWidth="1"/>
    <col min="3592" max="3592" width="12.6640625" style="107" customWidth="1"/>
    <col min="3593" max="3595" width="8.83203125" style="107" customWidth="1"/>
    <col min="3596" max="3596" width="16.6640625" style="107" customWidth="1"/>
    <col min="3597" max="3840" width="8.83203125" style="107"/>
    <col min="3841" max="3841" width="3.33203125" style="107" customWidth="1"/>
    <col min="3842" max="3842" width="1.83203125" style="107" customWidth="1"/>
    <col min="3843" max="3843" width="60.6640625" style="107" customWidth="1"/>
    <col min="3844" max="3844" width="6.33203125" style="107" bestFit="1" customWidth="1"/>
    <col min="3845" max="3845" width="15.1640625" style="107" customWidth="1"/>
    <col min="3846" max="3846" width="15.33203125" style="107" customWidth="1"/>
    <col min="3847" max="3847" width="15.33203125" style="107" bestFit="1" customWidth="1"/>
    <col min="3848" max="3848" width="12.6640625" style="107" customWidth="1"/>
    <col min="3849" max="3851" width="8.83203125" style="107" customWidth="1"/>
    <col min="3852" max="3852" width="16.6640625" style="107" customWidth="1"/>
    <col min="3853" max="4096" width="8.83203125" style="107"/>
    <col min="4097" max="4097" width="3.33203125" style="107" customWidth="1"/>
    <col min="4098" max="4098" width="1.83203125" style="107" customWidth="1"/>
    <col min="4099" max="4099" width="60.6640625" style="107" customWidth="1"/>
    <col min="4100" max="4100" width="6.33203125" style="107" bestFit="1" customWidth="1"/>
    <col min="4101" max="4101" width="15.1640625" style="107" customWidth="1"/>
    <col min="4102" max="4102" width="15.33203125" style="107" customWidth="1"/>
    <col min="4103" max="4103" width="15.33203125" style="107" bestFit="1" customWidth="1"/>
    <col min="4104" max="4104" width="12.6640625" style="107" customWidth="1"/>
    <col min="4105" max="4107" width="8.83203125" style="107" customWidth="1"/>
    <col min="4108" max="4108" width="16.6640625" style="107" customWidth="1"/>
    <col min="4109" max="4352" width="8.83203125" style="107"/>
    <col min="4353" max="4353" width="3.33203125" style="107" customWidth="1"/>
    <col min="4354" max="4354" width="1.83203125" style="107" customWidth="1"/>
    <col min="4355" max="4355" width="60.6640625" style="107" customWidth="1"/>
    <col min="4356" max="4356" width="6.33203125" style="107" bestFit="1" customWidth="1"/>
    <col min="4357" max="4357" width="15.1640625" style="107" customWidth="1"/>
    <col min="4358" max="4358" width="15.33203125" style="107" customWidth="1"/>
    <col min="4359" max="4359" width="15.33203125" style="107" bestFit="1" customWidth="1"/>
    <col min="4360" max="4360" width="12.6640625" style="107" customWidth="1"/>
    <col min="4361" max="4363" width="8.83203125" style="107" customWidth="1"/>
    <col min="4364" max="4364" width="16.6640625" style="107" customWidth="1"/>
    <col min="4365" max="4608" width="8.83203125" style="107"/>
    <col min="4609" max="4609" width="3.33203125" style="107" customWidth="1"/>
    <col min="4610" max="4610" width="1.83203125" style="107" customWidth="1"/>
    <col min="4611" max="4611" width="60.6640625" style="107" customWidth="1"/>
    <col min="4612" max="4612" width="6.33203125" style="107" bestFit="1" customWidth="1"/>
    <col min="4613" max="4613" width="15.1640625" style="107" customWidth="1"/>
    <col min="4614" max="4614" width="15.33203125" style="107" customWidth="1"/>
    <col min="4615" max="4615" width="15.33203125" style="107" bestFit="1" customWidth="1"/>
    <col min="4616" max="4616" width="12.6640625" style="107" customWidth="1"/>
    <col min="4617" max="4619" width="8.83203125" style="107" customWidth="1"/>
    <col min="4620" max="4620" width="16.6640625" style="107" customWidth="1"/>
    <col min="4621" max="4864" width="8.83203125" style="107"/>
    <col min="4865" max="4865" width="3.33203125" style="107" customWidth="1"/>
    <col min="4866" max="4866" width="1.83203125" style="107" customWidth="1"/>
    <col min="4867" max="4867" width="60.6640625" style="107" customWidth="1"/>
    <col min="4868" max="4868" width="6.33203125" style="107" bestFit="1" customWidth="1"/>
    <col min="4869" max="4869" width="15.1640625" style="107" customWidth="1"/>
    <col min="4870" max="4870" width="15.33203125" style="107" customWidth="1"/>
    <col min="4871" max="4871" width="15.33203125" style="107" bestFit="1" customWidth="1"/>
    <col min="4872" max="4872" width="12.6640625" style="107" customWidth="1"/>
    <col min="4873" max="4875" width="8.83203125" style="107" customWidth="1"/>
    <col min="4876" max="4876" width="16.6640625" style="107" customWidth="1"/>
    <col min="4877" max="5120" width="8.83203125" style="107"/>
    <col min="5121" max="5121" width="3.33203125" style="107" customWidth="1"/>
    <col min="5122" max="5122" width="1.83203125" style="107" customWidth="1"/>
    <col min="5123" max="5123" width="60.6640625" style="107" customWidth="1"/>
    <col min="5124" max="5124" width="6.33203125" style="107" bestFit="1" customWidth="1"/>
    <col min="5125" max="5125" width="15.1640625" style="107" customWidth="1"/>
    <col min="5126" max="5126" width="15.33203125" style="107" customWidth="1"/>
    <col min="5127" max="5127" width="15.33203125" style="107" bestFit="1" customWidth="1"/>
    <col min="5128" max="5128" width="12.6640625" style="107" customWidth="1"/>
    <col min="5129" max="5131" width="8.83203125" style="107" customWidth="1"/>
    <col min="5132" max="5132" width="16.6640625" style="107" customWidth="1"/>
    <col min="5133" max="5376" width="8.83203125" style="107"/>
    <col min="5377" max="5377" width="3.33203125" style="107" customWidth="1"/>
    <col min="5378" max="5378" width="1.83203125" style="107" customWidth="1"/>
    <col min="5379" max="5379" width="60.6640625" style="107" customWidth="1"/>
    <col min="5380" max="5380" width="6.33203125" style="107" bestFit="1" customWidth="1"/>
    <col min="5381" max="5381" width="15.1640625" style="107" customWidth="1"/>
    <col min="5382" max="5382" width="15.33203125" style="107" customWidth="1"/>
    <col min="5383" max="5383" width="15.33203125" style="107" bestFit="1" customWidth="1"/>
    <col min="5384" max="5384" width="12.6640625" style="107" customWidth="1"/>
    <col min="5385" max="5387" width="8.83203125" style="107" customWidth="1"/>
    <col min="5388" max="5388" width="16.6640625" style="107" customWidth="1"/>
    <col min="5389" max="5632" width="8.83203125" style="107"/>
    <col min="5633" max="5633" width="3.33203125" style="107" customWidth="1"/>
    <col min="5634" max="5634" width="1.83203125" style="107" customWidth="1"/>
    <col min="5635" max="5635" width="60.6640625" style="107" customWidth="1"/>
    <col min="5636" max="5636" width="6.33203125" style="107" bestFit="1" customWidth="1"/>
    <col min="5637" max="5637" width="15.1640625" style="107" customWidth="1"/>
    <col min="5638" max="5638" width="15.33203125" style="107" customWidth="1"/>
    <col min="5639" max="5639" width="15.33203125" style="107" bestFit="1" customWidth="1"/>
    <col min="5640" max="5640" width="12.6640625" style="107" customWidth="1"/>
    <col min="5641" max="5643" width="8.83203125" style="107" customWidth="1"/>
    <col min="5644" max="5644" width="16.6640625" style="107" customWidth="1"/>
    <col min="5645" max="5888" width="8.83203125" style="107"/>
    <col min="5889" max="5889" width="3.33203125" style="107" customWidth="1"/>
    <col min="5890" max="5890" width="1.83203125" style="107" customWidth="1"/>
    <col min="5891" max="5891" width="60.6640625" style="107" customWidth="1"/>
    <col min="5892" max="5892" width="6.33203125" style="107" bestFit="1" customWidth="1"/>
    <col min="5893" max="5893" width="15.1640625" style="107" customWidth="1"/>
    <col min="5894" max="5894" width="15.33203125" style="107" customWidth="1"/>
    <col min="5895" max="5895" width="15.33203125" style="107" bestFit="1" customWidth="1"/>
    <col min="5896" max="5896" width="12.6640625" style="107" customWidth="1"/>
    <col min="5897" max="5899" width="8.83203125" style="107" customWidth="1"/>
    <col min="5900" max="5900" width="16.6640625" style="107" customWidth="1"/>
    <col min="5901" max="6144" width="8.83203125" style="107"/>
    <col min="6145" max="6145" width="3.33203125" style="107" customWidth="1"/>
    <col min="6146" max="6146" width="1.83203125" style="107" customWidth="1"/>
    <col min="6147" max="6147" width="60.6640625" style="107" customWidth="1"/>
    <col min="6148" max="6148" width="6.33203125" style="107" bestFit="1" customWidth="1"/>
    <col min="6149" max="6149" width="15.1640625" style="107" customWidth="1"/>
    <col min="6150" max="6150" width="15.33203125" style="107" customWidth="1"/>
    <col min="6151" max="6151" width="15.33203125" style="107" bestFit="1" customWidth="1"/>
    <col min="6152" max="6152" width="12.6640625" style="107" customWidth="1"/>
    <col min="6153" max="6155" width="8.83203125" style="107" customWidth="1"/>
    <col min="6156" max="6156" width="16.6640625" style="107" customWidth="1"/>
    <col min="6157" max="6400" width="8.83203125" style="107"/>
    <col min="6401" max="6401" width="3.33203125" style="107" customWidth="1"/>
    <col min="6402" max="6402" width="1.83203125" style="107" customWidth="1"/>
    <col min="6403" max="6403" width="60.6640625" style="107" customWidth="1"/>
    <col min="6404" max="6404" width="6.33203125" style="107" bestFit="1" customWidth="1"/>
    <col min="6405" max="6405" width="15.1640625" style="107" customWidth="1"/>
    <col min="6406" max="6406" width="15.33203125" style="107" customWidth="1"/>
    <col min="6407" max="6407" width="15.33203125" style="107" bestFit="1" customWidth="1"/>
    <col min="6408" max="6408" width="12.6640625" style="107" customWidth="1"/>
    <col min="6409" max="6411" width="8.83203125" style="107" customWidth="1"/>
    <col min="6412" max="6412" width="16.6640625" style="107" customWidth="1"/>
    <col min="6413" max="6656" width="8.83203125" style="107"/>
    <col min="6657" max="6657" width="3.33203125" style="107" customWidth="1"/>
    <col min="6658" max="6658" width="1.83203125" style="107" customWidth="1"/>
    <col min="6659" max="6659" width="60.6640625" style="107" customWidth="1"/>
    <col min="6660" max="6660" width="6.33203125" style="107" bestFit="1" customWidth="1"/>
    <col min="6661" max="6661" width="15.1640625" style="107" customWidth="1"/>
    <col min="6662" max="6662" width="15.33203125" style="107" customWidth="1"/>
    <col min="6663" max="6663" width="15.33203125" style="107" bestFit="1" customWidth="1"/>
    <col min="6664" max="6664" width="12.6640625" style="107" customWidth="1"/>
    <col min="6665" max="6667" width="8.83203125" style="107" customWidth="1"/>
    <col min="6668" max="6668" width="16.6640625" style="107" customWidth="1"/>
    <col min="6669" max="6912" width="8.83203125" style="107"/>
    <col min="6913" max="6913" width="3.33203125" style="107" customWidth="1"/>
    <col min="6914" max="6914" width="1.83203125" style="107" customWidth="1"/>
    <col min="6915" max="6915" width="60.6640625" style="107" customWidth="1"/>
    <col min="6916" max="6916" width="6.33203125" style="107" bestFit="1" customWidth="1"/>
    <col min="6917" max="6917" width="15.1640625" style="107" customWidth="1"/>
    <col min="6918" max="6918" width="15.33203125" style="107" customWidth="1"/>
    <col min="6919" max="6919" width="15.33203125" style="107" bestFit="1" customWidth="1"/>
    <col min="6920" max="6920" width="12.6640625" style="107" customWidth="1"/>
    <col min="6921" max="6923" width="8.83203125" style="107" customWidth="1"/>
    <col min="6924" max="6924" width="16.6640625" style="107" customWidth="1"/>
    <col min="6925" max="7168" width="8.83203125" style="107"/>
    <col min="7169" max="7169" width="3.33203125" style="107" customWidth="1"/>
    <col min="7170" max="7170" width="1.83203125" style="107" customWidth="1"/>
    <col min="7171" max="7171" width="60.6640625" style="107" customWidth="1"/>
    <col min="7172" max="7172" width="6.33203125" style="107" bestFit="1" customWidth="1"/>
    <col min="7173" max="7173" width="15.1640625" style="107" customWidth="1"/>
    <col min="7174" max="7174" width="15.33203125" style="107" customWidth="1"/>
    <col min="7175" max="7175" width="15.33203125" style="107" bestFit="1" customWidth="1"/>
    <col min="7176" max="7176" width="12.6640625" style="107" customWidth="1"/>
    <col min="7177" max="7179" width="8.83203125" style="107" customWidth="1"/>
    <col min="7180" max="7180" width="16.6640625" style="107" customWidth="1"/>
    <col min="7181" max="7424" width="8.83203125" style="107"/>
    <col min="7425" max="7425" width="3.33203125" style="107" customWidth="1"/>
    <col min="7426" max="7426" width="1.83203125" style="107" customWidth="1"/>
    <col min="7427" max="7427" width="60.6640625" style="107" customWidth="1"/>
    <col min="7428" max="7428" width="6.33203125" style="107" bestFit="1" customWidth="1"/>
    <col min="7429" max="7429" width="15.1640625" style="107" customWidth="1"/>
    <col min="7430" max="7430" width="15.33203125" style="107" customWidth="1"/>
    <col min="7431" max="7431" width="15.33203125" style="107" bestFit="1" customWidth="1"/>
    <col min="7432" max="7432" width="12.6640625" style="107" customWidth="1"/>
    <col min="7433" max="7435" width="8.83203125" style="107" customWidth="1"/>
    <col min="7436" max="7436" width="16.6640625" style="107" customWidth="1"/>
    <col min="7437" max="7680" width="8.83203125" style="107"/>
    <col min="7681" max="7681" width="3.33203125" style="107" customWidth="1"/>
    <col min="7682" max="7682" width="1.83203125" style="107" customWidth="1"/>
    <col min="7683" max="7683" width="60.6640625" style="107" customWidth="1"/>
    <col min="7684" max="7684" width="6.33203125" style="107" bestFit="1" customWidth="1"/>
    <col min="7685" max="7685" width="15.1640625" style="107" customWidth="1"/>
    <col min="7686" max="7686" width="15.33203125" style="107" customWidth="1"/>
    <col min="7687" max="7687" width="15.33203125" style="107" bestFit="1" customWidth="1"/>
    <col min="7688" max="7688" width="12.6640625" style="107" customWidth="1"/>
    <col min="7689" max="7691" width="8.83203125" style="107" customWidth="1"/>
    <col min="7692" max="7692" width="16.6640625" style="107" customWidth="1"/>
    <col min="7693" max="7936" width="8.83203125" style="107"/>
    <col min="7937" max="7937" width="3.33203125" style="107" customWidth="1"/>
    <col min="7938" max="7938" width="1.83203125" style="107" customWidth="1"/>
    <col min="7939" max="7939" width="60.6640625" style="107" customWidth="1"/>
    <col min="7940" max="7940" width="6.33203125" style="107" bestFit="1" customWidth="1"/>
    <col min="7941" max="7941" width="15.1640625" style="107" customWidth="1"/>
    <col min="7942" max="7942" width="15.33203125" style="107" customWidth="1"/>
    <col min="7943" max="7943" width="15.33203125" style="107" bestFit="1" customWidth="1"/>
    <col min="7944" max="7944" width="12.6640625" style="107" customWidth="1"/>
    <col min="7945" max="7947" width="8.83203125" style="107" customWidth="1"/>
    <col min="7948" max="7948" width="16.6640625" style="107" customWidth="1"/>
    <col min="7949" max="8192" width="8.83203125" style="107"/>
    <col min="8193" max="8193" width="3.33203125" style="107" customWidth="1"/>
    <col min="8194" max="8194" width="1.83203125" style="107" customWidth="1"/>
    <col min="8195" max="8195" width="60.6640625" style="107" customWidth="1"/>
    <col min="8196" max="8196" width="6.33203125" style="107" bestFit="1" customWidth="1"/>
    <col min="8197" max="8197" width="15.1640625" style="107" customWidth="1"/>
    <col min="8198" max="8198" width="15.33203125" style="107" customWidth="1"/>
    <col min="8199" max="8199" width="15.33203125" style="107" bestFit="1" customWidth="1"/>
    <col min="8200" max="8200" width="12.6640625" style="107" customWidth="1"/>
    <col min="8201" max="8203" width="8.83203125" style="107" customWidth="1"/>
    <col min="8204" max="8204" width="16.6640625" style="107" customWidth="1"/>
    <col min="8205" max="8448" width="8.83203125" style="107"/>
    <col min="8449" max="8449" width="3.33203125" style="107" customWidth="1"/>
    <col min="8450" max="8450" width="1.83203125" style="107" customWidth="1"/>
    <col min="8451" max="8451" width="60.6640625" style="107" customWidth="1"/>
    <col min="8452" max="8452" width="6.33203125" style="107" bestFit="1" customWidth="1"/>
    <col min="8453" max="8453" width="15.1640625" style="107" customWidth="1"/>
    <col min="8454" max="8454" width="15.33203125" style="107" customWidth="1"/>
    <col min="8455" max="8455" width="15.33203125" style="107" bestFit="1" customWidth="1"/>
    <col min="8456" max="8456" width="12.6640625" style="107" customWidth="1"/>
    <col min="8457" max="8459" width="8.83203125" style="107" customWidth="1"/>
    <col min="8460" max="8460" width="16.6640625" style="107" customWidth="1"/>
    <col min="8461" max="8704" width="8.83203125" style="107"/>
    <col min="8705" max="8705" width="3.33203125" style="107" customWidth="1"/>
    <col min="8706" max="8706" width="1.83203125" style="107" customWidth="1"/>
    <col min="8707" max="8707" width="60.6640625" style="107" customWidth="1"/>
    <col min="8708" max="8708" width="6.33203125" style="107" bestFit="1" customWidth="1"/>
    <col min="8709" max="8709" width="15.1640625" style="107" customWidth="1"/>
    <col min="8710" max="8710" width="15.33203125" style="107" customWidth="1"/>
    <col min="8711" max="8711" width="15.33203125" style="107" bestFit="1" customWidth="1"/>
    <col min="8712" max="8712" width="12.6640625" style="107" customWidth="1"/>
    <col min="8713" max="8715" width="8.83203125" style="107" customWidth="1"/>
    <col min="8716" max="8716" width="16.6640625" style="107" customWidth="1"/>
    <col min="8717" max="8960" width="8.83203125" style="107"/>
    <col min="8961" max="8961" width="3.33203125" style="107" customWidth="1"/>
    <col min="8962" max="8962" width="1.83203125" style="107" customWidth="1"/>
    <col min="8963" max="8963" width="60.6640625" style="107" customWidth="1"/>
    <col min="8964" max="8964" width="6.33203125" style="107" bestFit="1" customWidth="1"/>
    <col min="8965" max="8965" width="15.1640625" style="107" customWidth="1"/>
    <col min="8966" max="8966" width="15.33203125" style="107" customWidth="1"/>
    <col min="8967" max="8967" width="15.33203125" style="107" bestFit="1" customWidth="1"/>
    <col min="8968" max="8968" width="12.6640625" style="107" customWidth="1"/>
    <col min="8969" max="8971" width="8.83203125" style="107" customWidth="1"/>
    <col min="8972" max="8972" width="16.6640625" style="107" customWidth="1"/>
    <col min="8973" max="9216" width="8.83203125" style="107"/>
    <col min="9217" max="9217" width="3.33203125" style="107" customWidth="1"/>
    <col min="9218" max="9218" width="1.83203125" style="107" customWidth="1"/>
    <col min="9219" max="9219" width="60.6640625" style="107" customWidth="1"/>
    <col min="9220" max="9220" width="6.33203125" style="107" bestFit="1" customWidth="1"/>
    <col min="9221" max="9221" width="15.1640625" style="107" customWidth="1"/>
    <col min="9222" max="9222" width="15.33203125" style="107" customWidth="1"/>
    <col min="9223" max="9223" width="15.33203125" style="107" bestFit="1" customWidth="1"/>
    <col min="9224" max="9224" width="12.6640625" style="107" customWidth="1"/>
    <col min="9225" max="9227" width="8.83203125" style="107" customWidth="1"/>
    <col min="9228" max="9228" width="16.6640625" style="107" customWidth="1"/>
    <col min="9229" max="9472" width="8.83203125" style="107"/>
    <col min="9473" max="9473" width="3.33203125" style="107" customWidth="1"/>
    <col min="9474" max="9474" width="1.83203125" style="107" customWidth="1"/>
    <col min="9475" max="9475" width="60.6640625" style="107" customWidth="1"/>
    <col min="9476" max="9476" width="6.33203125" style="107" bestFit="1" customWidth="1"/>
    <col min="9477" max="9477" width="15.1640625" style="107" customWidth="1"/>
    <col min="9478" max="9478" width="15.33203125" style="107" customWidth="1"/>
    <col min="9479" max="9479" width="15.33203125" style="107" bestFit="1" customWidth="1"/>
    <col min="9480" max="9480" width="12.6640625" style="107" customWidth="1"/>
    <col min="9481" max="9483" width="8.83203125" style="107" customWidth="1"/>
    <col min="9484" max="9484" width="16.6640625" style="107" customWidth="1"/>
    <col min="9485" max="9728" width="8.83203125" style="107"/>
    <col min="9729" max="9729" width="3.33203125" style="107" customWidth="1"/>
    <col min="9730" max="9730" width="1.83203125" style="107" customWidth="1"/>
    <col min="9731" max="9731" width="60.6640625" style="107" customWidth="1"/>
    <col min="9732" max="9732" width="6.33203125" style="107" bestFit="1" customWidth="1"/>
    <col min="9733" max="9733" width="15.1640625" style="107" customWidth="1"/>
    <col min="9734" max="9734" width="15.33203125" style="107" customWidth="1"/>
    <col min="9735" max="9735" width="15.33203125" style="107" bestFit="1" customWidth="1"/>
    <col min="9736" max="9736" width="12.6640625" style="107" customWidth="1"/>
    <col min="9737" max="9739" width="8.83203125" style="107" customWidth="1"/>
    <col min="9740" max="9740" width="16.6640625" style="107" customWidth="1"/>
    <col min="9741" max="9984" width="8.83203125" style="107"/>
    <col min="9985" max="9985" width="3.33203125" style="107" customWidth="1"/>
    <col min="9986" max="9986" width="1.83203125" style="107" customWidth="1"/>
    <col min="9987" max="9987" width="60.6640625" style="107" customWidth="1"/>
    <col min="9988" max="9988" width="6.33203125" style="107" bestFit="1" customWidth="1"/>
    <col min="9989" max="9989" width="15.1640625" style="107" customWidth="1"/>
    <col min="9990" max="9990" width="15.33203125" style="107" customWidth="1"/>
    <col min="9991" max="9991" width="15.33203125" style="107" bestFit="1" customWidth="1"/>
    <col min="9992" max="9992" width="12.6640625" style="107" customWidth="1"/>
    <col min="9993" max="9995" width="8.83203125" style="107" customWidth="1"/>
    <col min="9996" max="9996" width="16.6640625" style="107" customWidth="1"/>
    <col min="9997" max="10240" width="8.83203125" style="107"/>
    <col min="10241" max="10241" width="3.33203125" style="107" customWidth="1"/>
    <col min="10242" max="10242" width="1.83203125" style="107" customWidth="1"/>
    <col min="10243" max="10243" width="60.6640625" style="107" customWidth="1"/>
    <col min="10244" max="10244" width="6.33203125" style="107" bestFit="1" customWidth="1"/>
    <col min="10245" max="10245" width="15.1640625" style="107" customWidth="1"/>
    <col min="10246" max="10246" width="15.33203125" style="107" customWidth="1"/>
    <col min="10247" max="10247" width="15.33203125" style="107" bestFit="1" customWidth="1"/>
    <col min="10248" max="10248" width="12.6640625" style="107" customWidth="1"/>
    <col min="10249" max="10251" width="8.83203125" style="107" customWidth="1"/>
    <col min="10252" max="10252" width="16.6640625" style="107" customWidth="1"/>
    <col min="10253" max="10496" width="8.83203125" style="107"/>
    <col min="10497" max="10497" width="3.33203125" style="107" customWidth="1"/>
    <col min="10498" max="10498" width="1.83203125" style="107" customWidth="1"/>
    <col min="10499" max="10499" width="60.6640625" style="107" customWidth="1"/>
    <col min="10500" max="10500" width="6.33203125" style="107" bestFit="1" customWidth="1"/>
    <col min="10501" max="10501" width="15.1640625" style="107" customWidth="1"/>
    <col min="10502" max="10502" width="15.33203125" style="107" customWidth="1"/>
    <col min="10503" max="10503" width="15.33203125" style="107" bestFit="1" customWidth="1"/>
    <col min="10504" max="10504" width="12.6640625" style="107" customWidth="1"/>
    <col min="10505" max="10507" width="8.83203125" style="107" customWidth="1"/>
    <col min="10508" max="10508" width="16.6640625" style="107" customWidth="1"/>
    <col min="10509" max="10752" width="8.83203125" style="107"/>
    <col min="10753" max="10753" width="3.33203125" style="107" customWidth="1"/>
    <col min="10754" max="10754" width="1.83203125" style="107" customWidth="1"/>
    <col min="10755" max="10755" width="60.6640625" style="107" customWidth="1"/>
    <col min="10756" max="10756" width="6.33203125" style="107" bestFit="1" customWidth="1"/>
    <col min="10757" max="10757" width="15.1640625" style="107" customWidth="1"/>
    <col min="10758" max="10758" width="15.33203125" style="107" customWidth="1"/>
    <col min="10759" max="10759" width="15.33203125" style="107" bestFit="1" customWidth="1"/>
    <col min="10760" max="10760" width="12.6640625" style="107" customWidth="1"/>
    <col min="10761" max="10763" width="8.83203125" style="107" customWidth="1"/>
    <col min="10764" max="10764" width="16.6640625" style="107" customWidth="1"/>
    <col min="10765" max="11008" width="8.83203125" style="107"/>
    <col min="11009" max="11009" width="3.33203125" style="107" customWidth="1"/>
    <col min="11010" max="11010" width="1.83203125" style="107" customWidth="1"/>
    <col min="11011" max="11011" width="60.6640625" style="107" customWidth="1"/>
    <col min="11012" max="11012" width="6.33203125" style="107" bestFit="1" customWidth="1"/>
    <col min="11013" max="11013" width="15.1640625" style="107" customWidth="1"/>
    <col min="11014" max="11014" width="15.33203125" style="107" customWidth="1"/>
    <col min="11015" max="11015" width="15.33203125" style="107" bestFit="1" customWidth="1"/>
    <col min="11016" max="11016" width="12.6640625" style="107" customWidth="1"/>
    <col min="11017" max="11019" width="8.83203125" style="107" customWidth="1"/>
    <col min="11020" max="11020" width="16.6640625" style="107" customWidth="1"/>
    <col min="11021" max="11264" width="8.83203125" style="107"/>
    <col min="11265" max="11265" width="3.33203125" style="107" customWidth="1"/>
    <col min="11266" max="11266" width="1.83203125" style="107" customWidth="1"/>
    <col min="11267" max="11267" width="60.6640625" style="107" customWidth="1"/>
    <col min="11268" max="11268" width="6.33203125" style="107" bestFit="1" customWidth="1"/>
    <col min="11269" max="11269" width="15.1640625" style="107" customWidth="1"/>
    <col min="11270" max="11270" width="15.33203125" style="107" customWidth="1"/>
    <col min="11271" max="11271" width="15.33203125" style="107" bestFit="1" customWidth="1"/>
    <col min="11272" max="11272" width="12.6640625" style="107" customWidth="1"/>
    <col min="11273" max="11275" width="8.83203125" style="107" customWidth="1"/>
    <col min="11276" max="11276" width="16.6640625" style="107" customWidth="1"/>
    <col min="11277" max="11520" width="8.83203125" style="107"/>
    <col min="11521" max="11521" width="3.33203125" style="107" customWidth="1"/>
    <col min="11522" max="11522" width="1.83203125" style="107" customWidth="1"/>
    <col min="11523" max="11523" width="60.6640625" style="107" customWidth="1"/>
    <col min="11524" max="11524" width="6.33203125" style="107" bestFit="1" customWidth="1"/>
    <col min="11525" max="11525" width="15.1640625" style="107" customWidth="1"/>
    <col min="11526" max="11526" width="15.33203125" style="107" customWidth="1"/>
    <col min="11527" max="11527" width="15.33203125" style="107" bestFit="1" customWidth="1"/>
    <col min="11528" max="11528" width="12.6640625" style="107" customWidth="1"/>
    <col min="11529" max="11531" width="8.83203125" style="107" customWidth="1"/>
    <col min="11532" max="11532" width="16.6640625" style="107" customWidth="1"/>
    <col min="11533" max="11776" width="8.83203125" style="107"/>
    <col min="11777" max="11777" width="3.33203125" style="107" customWidth="1"/>
    <col min="11778" max="11778" width="1.83203125" style="107" customWidth="1"/>
    <col min="11779" max="11779" width="60.6640625" style="107" customWidth="1"/>
    <col min="11780" max="11780" width="6.33203125" style="107" bestFit="1" customWidth="1"/>
    <col min="11781" max="11781" width="15.1640625" style="107" customWidth="1"/>
    <col min="11782" max="11782" width="15.33203125" style="107" customWidth="1"/>
    <col min="11783" max="11783" width="15.33203125" style="107" bestFit="1" customWidth="1"/>
    <col min="11784" max="11784" width="12.6640625" style="107" customWidth="1"/>
    <col min="11785" max="11787" width="8.83203125" style="107" customWidth="1"/>
    <col min="11788" max="11788" width="16.6640625" style="107" customWidth="1"/>
    <col min="11789" max="12032" width="8.83203125" style="107"/>
    <col min="12033" max="12033" width="3.33203125" style="107" customWidth="1"/>
    <col min="12034" max="12034" width="1.83203125" style="107" customWidth="1"/>
    <col min="12035" max="12035" width="60.6640625" style="107" customWidth="1"/>
    <col min="12036" max="12036" width="6.33203125" style="107" bestFit="1" customWidth="1"/>
    <col min="12037" max="12037" width="15.1640625" style="107" customWidth="1"/>
    <col min="12038" max="12038" width="15.33203125" style="107" customWidth="1"/>
    <col min="12039" max="12039" width="15.33203125" style="107" bestFit="1" customWidth="1"/>
    <col min="12040" max="12040" width="12.6640625" style="107" customWidth="1"/>
    <col min="12041" max="12043" width="8.83203125" style="107" customWidth="1"/>
    <col min="12044" max="12044" width="16.6640625" style="107" customWidth="1"/>
    <col min="12045" max="12288" width="8.83203125" style="107"/>
    <col min="12289" max="12289" width="3.33203125" style="107" customWidth="1"/>
    <col min="12290" max="12290" width="1.83203125" style="107" customWidth="1"/>
    <col min="12291" max="12291" width="60.6640625" style="107" customWidth="1"/>
    <col min="12292" max="12292" width="6.33203125" style="107" bestFit="1" customWidth="1"/>
    <col min="12293" max="12293" width="15.1640625" style="107" customWidth="1"/>
    <col min="12294" max="12294" width="15.33203125" style="107" customWidth="1"/>
    <col min="12295" max="12295" width="15.33203125" style="107" bestFit="1" customWidth="1"/>
    <col min="12296" max="12296" width="12.6640625" style="107" customWidth="1"/>
    <col min="12297" max="12299" width="8.83203125" style="107" customWidth="1"/>
    <col min="12300" max="12300" width="16.6640625" style="107" customWidth="1"/>
    <col min="12301" max="12544" width="8.83203125" style="107"/>
    <col min="12545" max="12545" width="3.33203125" style="107" customWidth="1"/>
    <col min="12546" max="12546" width="1.83203125" style="107" customWidth="1"/>
    <col min="12547" max="12547" width="60.6640625" style="107" customWidth="1"/>
    <col min="12548" max="12548" width="6.33203125" style="107" bestFit="1" customWidth="1"/>
    <col min="12549" max="12549" width="15.1640625" style="107" customWidth="1"/>
    <col min="12550" max="12550" width="15.33203125" style="107" customWidth="1"/>
    <col min="12551" max="12551" width="15.33203125" style="107" bestFit="1" customWidth="1"/>
    <col min="12552" max="12552" width="12.6640625" style="107" customWidth="1"/>
    <col min="12553" max="12555" width="8.83203125" style="107" customWidth="1"/>
    <col min="12556" max="12556" width="16.6640625" style="107" customWidth="1"/>
    <col min="12557" max="12800" width="8.83203125" style="107"/>
    <col min="12801" max="12801" width="3.33203125" style="107" customWidth="1"/>
    <col min="12802" max="12802" width="1.83203125" style="107" customWidth="1"/>
    <col min="12803" max="12803" width="60.6640625" style="107" customWidth="1"/>
    <col min="12804" max="12804" width="6.33203125" style="107" bestFit="1" customWidth="1"/>
    <col min="12805" max="12805" width="15.1640625" style="107" customWidth="1"/>
    <col min="12806" max="12806" width="15.33203125" style="107" customWidth="1"/>
    <col min="12807" max="12807" width="15.33203125" style="107" bestFit="1" customWidth="1"/>
    <col min="12808" max="12808" width="12.6640625" style="107" customWidth="1"/>
    <col min="12809" max="12811" width="8.83203125" style="107" customWidth="1"/>
    <col min="12812" max="12812" width="16.6640625" style="107" customWidth="1"/>
    <col min="12813" max="13056" width="8.83203125" style="107"/>
    <col min="13057" max="13057" width="3.33203125" style="107" customWidth="1"/>
    <col min="13058" max="13058" width="1.83203125" style="107" customWidth="1"/>
    <col min="13059" max="13059" width="60.6640625" style="107" customWidth="1"/>
    <col min="13060" max="13060" width="6.33203125" style="107" bestFit="1" customWidth="1"/>
    <col min="13061" max="13061" width="15.1640625" style="107" customWidth="1"/>
    <col min="13062" max="13062" width="15.33203125" style="107" customWidth="1"/>
    <col min="13063" max="13063" width="15.33203125" style="107" bestFit="1" customWidth="1"/>
    <col min="13064" max="13064" width="12.6640625" style="107" customWidth="1"/>
    <col min="13065" max="13067" width="8.83203125" style="107" customWidth="1"/>
    <col min="13068" max="13068" width="16.6640625" style="107" customWidth="1"/>
    <col min="13069" max="13312" width="8.83203125" style="107"/>
    <col min="13313" max="13313" width="3.33203125" style="107" customWidth="1"/>
    <col min="13314" max="13314" width="1.83203125" style="107" customWidth="1"/>
    <col min="13315" max="13315" width="60.6640625" style="107" customWidth="1"/>
    <col min="13316" max="13316" width="6.33203125" style="107" bestFit="1" customWidth="1"/>
    <col min="13317" max="13317" width="15.1640625" style="107" customWidth="1"/>
    <col min="13318" max="13318" width="15.33203125" style="107" customWidth="1"/>
    <col min="13319" max="13319" width="15.33203125" style="107" bestFit="1" customWidth="1"/>
    <col min="13320" max="13320" width="12.6640625" style="107" customWidth="1"/>
    <col min="13321" max="13323" width="8.83203125" style="107" customWidth="1"/>
    <col min="13324" max="13324" width="16.6640625" style="107" customWidth="1"/>
    <col min="13325" max="13568" width="8.83203125" style="107"/>
    <col min="13569" max="13569" width="3.33203125" style="107" customWidth="1"/>
    <col min="13570" max="13570" width="1.83203125" style="107" customWidth="1"/>
    <col min="13571" max="13571" width="60.6640625" style="107" customWidth="1"/>
    <col min="13572" max="13572" width="6.33203125" style="107" bestFit="1" customWidth="1"/>
    <col min="13573" max="13573" width="15.1640625" style="107" customWidth="1"/>
    <col min="13574" max="13574" width="15.33203125" style="107" customWidth="1"/>
    <col min="13575" max="13575" width="15.33203125" style="107" bestFit="1" customWidth="1"/>
    <col min="13576" max="13576" width="12.6640625" style="107" customWidth="1"/>
    <col min="13577" max="13579" width="8.83203125" style="107" customWidth="1"/>
    <col min="13580" max="13580" width="16.6640625" style="107" customWidth="1"/>
    <col min="13581" max="13824" width="8.83203125" style="107"/>
    <col min="13825" max="13825" width="3.33203125" style="107" customWidth="1"/>
    <col min="13826" max="13826" width="1.83203125" style="107" customWidth="1"/>
    <col min="13827" max="13827" width="60.6640625" style="107" customWidth="1"/>
    <col min="13828" max="13828" width="6.33203125" style="107" bestFit="1" customWidth="1"/>
    <col min="13829" max="13829" width="15.1640625" style="107" customWidth="1"/>
    <col min="13830" max="13830" width="15.33203125" style="107" customWidth="1"/>
    <col min="13831" max="13831" width="15.33203125" style="107" bestFit="1" customWidth="1"/>
    <col min="13832" max="13832" width="12.6640625" style="107" customWidth="1"/>
    <col min="13833" max="13835" width="8.83203125" style="107" customWidth="1"/>
    <col min="13836" max="13836" width="16.6640625" style="107" customWidth="1"/>
    <col min="13837" max="14080" width="8.83203125" style="107"/>
    <col min="14081" max="14081" width="3.33203125" style="107" customWidth="1"/>
    <col min="14082" max="14082" width="1.83203125" style="107" customWidth="1"/>
    <col min="14083" max="14083" width="60.6640625" style="107" customWidth="1"/>
    <col min="14084" max="14084" width="6.33203125" style="107" bestFit="1" customWidth="1"/>
    <col min="14085" max="14085" width="15.1640625" style="107" customWidth="1"/>
    <col min="14086" max="14086" width="15.33203125" style="107" customWidth="1"/>
    <col min="14087" max="14087" width="15.33203125" style="107" bestFit="1" customWidth="1"/>
    <col min="14088" max="14088" width="12.6640625" style="107" customWidth="1"/>
    <col min="14089" max="14091" width="8.83203125" style="107" customWidth="1"/>
    <col min="14092" max="14092" width="16.6640625" style="107" customWidth="1"/>
    <col min="14093" max="14336" width="8.83203125" style="107"/>
    <col min="14337" max="14337" width="3.33203125" style="107" customWidth="1"/>
    <col min="14338" max="14338" width="1.83203125" style="107" customWidth="1"/>
    <col min="14339" max="14339" width="60.6640625" style="107" customWidth="1"/>
    <col min="14340" max="14340" width="6.33203125" style="107" bestFit="1" customWidth="1"/>
    <col min="14341" max="14341" width="15.1640625" style="107" customWidth="1"/>
    <col min="14342" max="14342" width="15.33203125" style="107" customWidth="1"/>
    <col min="14343" max="14343" width="15.33203125" style="107" bestFit="1" customWidth="1"/>
    <col min="14344" max="14344" width="12.6640625" style="107" customWidth="1"/>
    <col min="14345" max="14347" width="8.83203125" style="107" customWidth="1"/>
    <col min="14348" max="14348" width="16.6640625" style="107" customWidth="1"/>
    <col min="14349" max="14592" width="8.83203125" style="107"/>
    <col min="14593" max="14593" width="3.33203125" style="107" customWidth="1"/>
    <col min="14594" max="14594" width="1.83203125" style="107" customWidth="1"/>
    <col min="14595" max="14595" width="60.6640625" style="107" customWidth="1"/>
    <col min="14596" max="14596" width="6.33203125" style="107" bestFit="1" customWidth="1"/>
    <col min="14597" max="14597" width="15.1640625" style="107" customWidth="1"/>
    <col min="14598" max="14598" width="15.33203125" style="107" customWidth="1"/>
    <col min="14599" max="14599" width="15.33203125" style="107" bestFit="1" customWidth="1"/>
    <col min="14600" max="14600" width="12.6640625" style="107" customWidth="1"/>
    <col min="14601" max="14603" width="8.83203125" style="107" customWidth="1"/>
    <col min="14604" max="14604" width="16.6640625" style="107" customWidth="1"/>
    <col min="14605" max="14848" width="8.83203125" style="107"/>
    <col min="14849" max="14849" width="3.33203125" style="107" customWidth="1"/>
    <col min="14850" max="14850" width="1.83203125" style="107" customWidth="1"/>
    <col min="14851" max="14851" width="60.6640625" style="107" customWidth="1"/>
    <col min="14852" max="14852" width="6.33203125" style="107" bestFit="1" customWidth="1"/>
    <col min="14853" max="14853" width="15.1640625" style="107" customWidth="1"/>
    <col min="14854" max="14854" width="15.33203125" style="107" customWidth="1"/>
    <col min="14855" max="14855" width="15.33203125" style="107" bestFit="1" customWidth="1"/>
    <col min="14856" max="14856" width="12.6640625" style="107" customWidth="1"/>
    <col min="14857" max="14859" width="8.83203125" style="107" customWidth="1"/>
    <col min="14860" max="14860" width="16.6640625" style="107" customWidth="1"/>
    <col min="14861" max="15104" width="8.83203125" style="107"/>
    <col min="15105" max="15105" width="3.33203125" style="107" customWidth="1"/>
    <col min="15106" max="15106" width="1.83203125" style="107" customWidth="1"/>
    <col min="15107" max="15107" width="60.6640625" style="107" customWidth="1"/>
    <col min="15108" max="15108" width="6.33203125" style="107" bestFit="1" customWidth="1"/>
    <col min="15109" max="15109" width="15.1640625" style="107" customWidth="1"/>
    <col min="15110" max="15110" width="15.33203125" style="107" customWidth="1"/>
    <col min="15111" max="15111" width="15.33203125" style="107" bestFit="1" customWidth="1"/>
    <col min="15112" max="15112" width="12.6640625" style="107" customWidth="1"/>
    <col min="15113" max="15115" width="8.83203125" style="107" customWidth="1"/>
    <col min="15116" max="15116" width="16.6640625" style="107" customWidth="1"/>
    <col min="15117" max="15360" width="8.83203125" style="107"/>
    <col min="15361" max="15361" width="3.33203125" style="107" customWidth="1"/>
    <col min="15362" max="15362" width="1.83203125" style="107" customWidth="1"/>
    <col min="15363" max="15363" width="60.6640625" style="107" customWidth="1"/>
    <col min="15364" max="15364" width="6.33203125" style="107" bestFit="1" customWidth="1"/>
    <col min="15365" max="15365" width="15.1640625" style="107" customWidth="1"/>
    <col min="15366" max="15366" width="15.33203125" style="107" customWidth="1"/>
    <col min="15367" max="15367" width="15.33203125" style="107" bestFit="1" customWidth="1"/>
    <col min="15368" max="15368" width="12.6640625" style="107" customWidth="1"/>
    <col min="15369" max="15371" width="8.83203125" style="107" customWidth="1"/>
    <col min="15372" max="15372" width="16.6640625" style="107" customWidth="1"/>
    <col min="15373" max="15616" width="8.83203125" style="107"/>
    <col min="15617" max="15617" width="3.33203125" style="107" customWidth="1"/>
    <col min="15618" max="15618" width="1.83203125" style="107" customWidth="1"/>
    <col min="15619" max="15619" width="60.6640625" style="107" customWidth="1"/>
    <col min="15620" max="15620" width="6.33203125" style="107" bestFit="1" customWidth="1"/>
    <col min="15621" max="15621" width="15.1640625" style="107" customWidth="1"/>
    <col min="15622" max="15622" width="15.33203125" style="107" customWidth="1"/>
    <col min="15623" max="15623" width="15.33203125" style="107" bestFit="1" customWidth="1"/>
    <col min="15624" max="15624" width="12.6640625" style="107" customWidth="1"/>
    <col min="15625" max="15627" width="8.83203125" style="107" customWidth="1"/>
    <col min="15628" max="15628" width="16.6640625" style="107" customWidth="1"/>
    <col min="15629" max="15872" width="8.83203125" style="107"/>
    <col min="15873" max="15873" width="3.33203125" style="107" customWidth="1"/>
    <col min="15874" max="15874" width="1.83203125" style="107" customWidth="1"/>
    <col min="15875" max="15875" width="60.6640625" style="107" customWidth="1"/>
    <col min="15876" max="15876" width="6.33203125" style="107" bestFit="1" customWidth="1"/>
    <col min="15877" max="15877" width="15.1640625" style="107" customWidth="1"/>
    <col min="15878" max="15878" width="15.33203125" style="107" customWidth="1"/>
    <col min="15879" max="15879" width="15.33203125" style="107" bestFit="1" customWidth="1"/>
    <col min="15880" max="15880" width="12.6640625" style="107" customWidth="1"/>
    <col min="15881" max="15883" width="8.83203125" style="107" customWidth="1"/>
    <col min="15884" max="15884" width="16.6640625" style="107" customWidth="1"/>
    <col min="15885" max="16128" width="8.83203125" style="107"/>
    <col min="16129" max="16129" width="3.33203125" style="107" customWidth="1"/>
    <col min="16130" max="16130" width="1.83203125" style="107" customWidth="1"/>
    <col min="16131" max="16131" width="60.6640625" style="107" customWidth="1"/>
    <col min="16132" max="16132" width="6.33203125" style="107" bestFit="1" customWidth="1"/>
    <col min="16133" max="16133" width="15.1640625" style="107" customWidth="1"/>
    <col min="16134" max="16134" width="15.33203125" style="107" customWidth="1"/>
    <col min="16135" max="16135" width="15.33203125" style="107" bestFit="1" customWidth="1"/>
    <col min="16136" max="16136" width="12.6640625" style="107" customWidth="1"/>
    <col min="16137" max="16139" width="8.83203125" style="107" customWidth="1"/>
    <col min="16140" max="16140" width="16.6640625" style="107" customWidth="1"/>
    <col min="16141" max="16384" width="8.83203125" style="107"/>
  </cols>
  <sheetData>
    <row r="1" spans="1:16" ht="46.5" customHeight="1" x14ac:dyDescent="0.2">
      <c r="A1" s="184" t="s">
        <v>188</v>
      </c>
      <c r="B1" s="184"/>
      <c r="C1" s="184"/>
      <c r="D1" s="184"/>
      <c r="E1" s="184"/>
      <c r="F1" s="184"/>
      <c r="G1" s="184"/>
    </row>
    <row r="2" spans="1:16" ht="42" customHeight="1" x14ac:dyDescent="0.25">
      <c r="A2" s="119">
        <v>1</v>
      </c>
      <c r="B2" s="185" t="s">
        <v>170</v>
      </c>
      <c r="C2" s="185"/>
      <c r="D2" s="120" t="s">
        <v>145</v>
      </c>
      <c r="E2" s="120" t="s">
        <v>146</v>
      </c>
      <c r="F2" s="120" t="s">
        <v>147</v>
      </c>
      <c r="G2" s="121" t="s">
        <v>148</v>
      </c>
      <c r="H2" s="112"/>
      <c r="I2" s="113"/>
      <c r="J2" s="113"/>
      <c r="K2" s="113"/>
      <c r="L2" s="114"/>
    </row>
    <row r="3" spans="1:16" ht="27.75" x14ac:dyDescent="0.2">
      <c r="A3" s="122"/>
      <c r="B3" s="123"/>
      <c r="C3" s="124" t="s">
        <v>171</v>
      </c>
      <c r="D3" s="125" t="s">
        <v>131</v>
      </c>
      <c r="E3" s="126" t="s">
        <v>149</v>
      </c>
      <c r="F3" s="126" t="s">
        <v>150</v>
      </c>
      <c r="G3" s="126" t="s">
        <v>151</v>
      </c>
      <c r="H3" s="115"/>
      <c r="I3" s="116"/>
      <c r="J3" s="116"/>
      <c r="K3" s="116"/>
    </row>
    <row r="4" spans="1:16" ht="27.75" x14ac:dyDescent="0.2">
      <c r="A4" s="122"/>
      <c r="B4" s="123"/>
      <c r="C4" s="124" t="s">
        <v>172</v>
      </c>
      <c r="D4" s="125" t="s">
        <v>131</v>
      </c>
      <c r="E4" s="126" t="s">
        <v>152</v>
      </c>
      <c r="F4" s="126" t="s">
        <v>153</v>
      </c>
      <c r="G4" s="126" t="s">
        <v>154</v>
      </c>
      <c r="H4" s="115"/>
      <c r="I4" s="116"/>
      <c r="J4" s="116"/>
      <c r="K4" s="116"/>
    </row>
    <row r="5" spans="1:16" ht="15" customHeight="1" x14ac:dyDescent="0.2">
      <c r="A5" s="122"/>
      <c r="B5" s="123"/>
      <c r="C5" s="127"/>
      <c r="D5" s="128"/>
      <c r="E5" s="129"/>
      <c r="F5" s="129"/>
      <c r="G5" s="130"/>
      <c r="H5" s="115"/>
      <c r="I5" s="116"/>
      <c r="J5" s="116"/>
      <c r="K5" s="116"/>
    </row>
    <row r="6" spans="1:16" ht="30" x14ac:dyDescent="0.2">
      <c r="A6" s="122"/>
      <c r="B6" s="123"/>
      <c r="C6" s="127"/>
      <c r="D6" s="131" t="s">
        <v>145</v>
      </c>
      <c r="E6" s="131" t="s">
        <v>155</v>
      </c>
      <c r="F6" s="131" t="s">
        <v>156</v>
      </c>
      <c r="G6" s="132" t="s">
        <v>157</v>
      </c>
      <c r="H6" s="115"/>
      <c r="I6" s="116"/>
      <c r="J6" s="116"/>
      <c r="K6" s="116"/>
    </row>
    <row r="7" spans="1:16" ht="27" x14ac:dyDescent="0.2">
      <c r="A7" s="122"/>
      <c r="B7" s="123"/>
      <c r="C7" s="127" t="s">
        <v>173</v>
      </c>
      <c r="D7" s="125" t="s">
        <v>131</v>
      </c>
      <c r="E7" s="133">
        <v>1.6</v>
      </c>
      <c r="F7" s="133">
        <v>1.3</v>
      </c>
      <c r="G7" s="133">
        <v>1.2</v>
      </c>
      <c r="H7" s="116"/>
      <c r="I7" s="116"/>
      <c r="J7" s="116"/>
      <c r="K7" s="116"/>
      <c r="M7" s="117"/>
      <c r="N7" s="117"/>
      <c r="O7" s="117"/>
      <c r="P7" s="117"/>
    </row>
    <row r="8" spans="1:16" ht="15" customHeight="1" x14ac:dyDescent="0.2">
      <c r="A8" s="122"/>
      <c r="B8" s="123"/>
      <c r="C8" s="127"/>
      <c r="D8" s="134"/>
      <c r="E8" s="135"/>
      <c r="F8" s="135"/>
      <c r="G8" s="130"/>
      <c r="H8" s="116"/>
      <c r="I8" s="116"/>
      <c r="J8" s="116"/>
      <c r="K8" s="116"/>
      <c r="M8" s="117"/>
      <c r="N8" s="117"/>
      <c r="O8" s="117"/>
      <c r="P8" s="117"/>
    </row>
    <row r="9" spans="1:16" ht="30" x14ac:dyDescent="0.2">
      <c r="A9" s="122"/>
      <c r="B9" s="123"/>
      <c r="C9" s="127"/>
      <c r="D9" s="131" t="s">
        <v>145</v>
      </c>
      <c r="E9" s="131" t="s">
        <v>158</v>
      </c>
      <c r="F9" s="131" t="s">
        <v>159</v>
      </c>
      <c r="G9" s="132" t="s">
        <v>160</v>
      </c>
      <c r="H9" s="116"/>
      <c r="I9" s="116"/>
      <c r="J9" s="116"/>
      <c r="K9" s="116"/>
      <c r="M9" s="117"/>
      <c r="N9" s="117"/>
      <c r="O9" s="117"/>
      <c r="P9" s="117"/>
    </row>
    <row r="10" spans="1:16" ht="27" x14ac:dyDescent="0.2">
      <c r="A10" s="122"/>
      <c r="B10" s="123"/>
      <c r="C10" s="127" t="s">
        <v>174</v>
      </c>
      <c r="D10" s="125" t="s">
        <v>131</v>
      </c>
      <c r="E10" s="133">
        <v>2.2999999999999998</v>
      </c>
      <c r="F10" s="133">
        <v>2</v>
      </c>
      <c r="G10" s="133">
        <v>1.8</v>
      </c>
      <c r="H10" s="116"/>
      <c r="I10" s="116"/>
      <c r="J10" s="116"/>
      <c r="K10" s="116"/>
      <c r="M10" s="117"/>
      <c r="N10" s="117"/>
      <c r="O10" s="117"/>
      <c r="P10" s="117"/>
    </row>
    <row r="11" spans="1:16" ht="15" customHeight="1" x14ac:dyDescent="0.2">
      <c r="A11" s="122"/>
      <c r="B11" s="123"/>
      <c r="C11" s="127"/>
      <c r="D11" s="134"/>
      <c r="E11" s="135"/>
      <c r="F11" s="135"/>
      <c r="G11" s="130"/>
      <c r="H11" s="116"/>
      <c r="I11" s="116"/>
      <c r="J11" s="116"/>
      <c r="K11" s="116"/>
      <c r="M11" s="117"/>
      <c r="N11" s="117"/>
      <c r="O11" s="117"/>
      <c r="P11" s="117"/>
    </row>
    <row r="12" spans="1:16" ht="29.25" customHeight="1" x14ac:dyDescent="0.2">
      <c r="A12" s="122"/>
      <c r="B12" s="123"/>
      <c r="C12" s="127"/>
      <c r="D12" s="131" t="s">
        <v>145</v>
      </c>
      <c r="E12" s="131" t="s">
        <v>161</v>
      </c>
      <c r="F12" s="131" t="s">
        <v>162</v>
      </c>
      <c r="G12" s="131" t="s">
        <v>148</v>
      </c>
      <c r="H12" s="116"/>
      <c r="I12" s="116"/>
      <c r="J12" s="116"/>
      <c r="K12" s="116"/>
      <c r="M12" s="117"/>
      <c r="N12" s="117"/>
      <c r="O12" s="117"/>
      <c r="P12" s="117"/>
    </row>
    <row r="13" spans="1:16" ht="27" x14ac:dyDescent="0.2">
      <c r="A13" s="122"/>
      <c r="B13" s="123"/>
      <c r="C13" s="127" t="s">
        <v>175</v>
      </c>
      <c r="D13" s="125" t="s">
        <v>131</v>
      </c>
      <c r="E13" s="133">
        <v>3.1</v>
      </c>
      <c r="F13" s="133">
        <v>2.6</v>
      </c>
      <c r="G13" s="133">
        <v>2.2999999999999998</v>
      </c>
      <c r="H13" s="116"/>
      <c r="I13" s="116"/>
      <c r="J13" s="116"/>
      <c r="K13" s="116"/>
      <c r="M13" s="117"/>
      <c r="N13" s="117"/>
      <c r="O13" s="117"/>
      <c r="P13" s="117"/>
    </row>
    <row r="14" spans="1:16" ht="18" customHeight="1" x14ac:dyDescent="0.2">
      <c r="A14" s="122"/>
      <c r="B14" s="123"/>
      <c r="C14" s="136"/>
      <c r="D14" s="134"/>
      <c r="E14" s="135"/>
      <c r="F14" s="135"/>
      <c r="G14" s="137"/>
      <c r="H14" s="116"/>
      <c r="I14" s="116"/>
      <c r="J14" s="116"/>
      <c r="K14" s="116"/>
      <c r="M14" s="117"/>
      <c r="N14" s="117"/>
      <c r="O14" s="117"/>
      <c r="P14" s="117"/>
    </row>
    <row r="15" spans="1:16" ht="18" customHeight="1" x14ac:dyDescent="0.2">
      <c r="A15" s="122"/>
      <c r="B15" s="123"/>
      <c r="C15" s="136"/>
      <c r="D15" s="136"/>
      <c r="E15" s="136"/>
      <c r="F15" s="136"/>
      <c r="G15" s="138"/>
      <c r="H15" s="116"/>
      <c r="I15" s="116"/>
      <c r="J15" s="116"/>
      <c r="K15" s="116"/>
      <c r="M15" s="117"/>
      <c r="N15" s="117"/>
      <c r="O15" s="117"/>
      <c r="P15" s="117"/>
    </row>
    <row r="16" spans="1:16" ht="37.5" customHeight="1" x14ac:dyDescent="0.25">
      <c r="A16" s="139">
        <v>2</v>
      </c>
      <c r="B16" s="140" t="s">
        <v>163</v>
      </c>
      <c r="C16" s="141"/>
      <c r="D16" s="120" t="s">
        <v>145</v>
      </c>
      <c r="E16" s="120" t="s">
        <v>164</v>
      </c>
      <c r="F16" s="142"/>
      <c r="G16" s="142"/>
      <c r="H16" s="116"/>
      <c r="I16" s="116"/>
      <c r="J16" s="116"/>
      <c r="K16" s="116"/>
      <c r="M16" s="117"/>
      <c r="N16" s="117"/>
      <c r="O16" s="117"/>
      <c r="P16" s="117"/>
    </row>
    <row r="17" spans="1:16" ht="18" customHeight="1" x14ac:dyDescent="0.2">
      <c r="A17" s="122"/>
      <c r="B17" s="123"/>
      <c r="C17" s="143" t="s">
        <v>176</v>
      </c>
      <c r="D17" s="125" t="s">
        <v>131</v>
      </c>
      <c r="E17" s="133">
        <v>400</v>
      </c>
      <c r="F17" s="142"/>
      <c r="G17" s="142"/>
      <c r="H17" s="116"/>
      <c r="I17" s="116"/>
      <c r="J17" s="116"/>
      <c r="K17" s="116"/>
      <c r="M17" s="117"/>
      <c r="N17" s="117"/>
      <c r="O17" s="117"/>
      <c r="P17" s="117"/>
    </row>
    <row r="18" spans="1:16" ht="18" customHeight="1" x14ac:dyDescent="0.2">
      <c r="A18" s="122"/>
      <c r="B18" s="123"/>
      <c r="C18" s="143" t="s">
        <v>177</v>
      </c>
      <c r="D18" s="125" t="s">
        <v>131</v>
      </c>
      <c r="E18" s="144">
        <v>125</v>
      </c>
      <c r="F18" s="142"/>
      <c r="G18" s="142"/>
      <c r="H18" s="116"/>
      <c r="I18" s="116"/>
      <c r="J18" s="116"/>
      <c r="K18" s="116"/>
      <c r="M18" s="117"/>
      <c r="N18" s="117"/>
      <c r="O18" s="117"/>
      <c r="P18" s="117"/>
    </row>
    <row r="19" spans="1:16" ht="18" customHeight="1" x14ac:dyDescent="0.2">
      <c r="A19" s="122"/>
      <c r="B19" s="123"/>
      <c r="C19" s="143" t="s">
        <v>178</v>
      </c>
      <c r="D19" s="125" t="s">
        <v>131</v>
      </c>
      <c r="E19" s="133">
        <v>145</v>
      </c>
      <c r="F19" s="142"/>
      <c r="G19" s="142"/>
      <c r="H19" s="116"/>
      <c r="I19" s="116"/>
      <c r="J19" s="116"/>
      <c r="K19" s="116"/>
      <c r="M19" s="117"/>
      <c r="N19" s="117"/>
      <c r="O19" s="117"/>
      <c r="P19" s="117"/>
    </row>
    <row r="20" spans="1:16" ht="18" customHeight="1" x14ac:dyDescent="0.2">
      <c r="A20" s="122"/>
      <c r="B20" s="123"/>
      <c r="C20" s="143" t="s">
        <v>179</v>
      </c>
      <c r="D20" s="125" t="s">
        <v>131</v>
      </c>
      <c r="E20" s="133">
        <v>250</v>
      </c>
      <c r="F20" s="142"/>
      <c r="G20" s="142"/>
      <c r="H20" s="116"/>
      <c r="I20" s="116"/>
      <c r="J20" s="116"/>
      <c r="K20" s="116"/>
      <c r="M20" s="117"/>
      <c r="N20" s="117"/>
      <c r="O20" s="117"/>
      <c r="P20" s="117"/>
    </row>
    <row r="21" spans="1:16" ht="18" customHeight="1" x14ac:dyDescent="0.2">
      <c r="A21" s="122"/>
      <c r="B21" s="123"/>
      <c r="C21" s="143" t="s">
        <v>180</v>
      </c>
      <c r="D21" s="125" t="s">
        <v>131</v>
      </c>
      <c r="E21" s="133">
        <v>55</v>
      </c>
      <c r="F21" s="142"/>
      <c r="G21" s="142"/>
      <c r="H21" s="116"/>
      <c r="I21" s="116"/>
      <c r="J21" s="116"/>
      <c r="K21" s="116"/>
      <c r="M21" s="117"/>
      <c r="N21" s="117"/>
      <c r="O21" s="117"/>
      <c r="P21" s="117"/>
    </row>
    <row r="22" spans="1:16" ht="18" customHeight="1" x14ac:dyDescent="0.2">
      <c r="A22" s="122"/>
      <c r="B22" s="123"/>
      <c r="C22" s="143" t="s">
        <v>181</v>
      </c>
      <c r="D22" s="125" t="s">
        <v>131</v>
      </c>
      <c r="E22" s="133">
        <v>75</v>
      </c>
      <c r="F22" s="142"/>
      <c r="G22" s="142"/>
      <c r="H22" s="116"/>
      <c r="I22" s="116"/>
      <c r="J22" s="116"/>
      <c r="K22" s="116"/>
      <c r="M22" s="117"/>
      <c r="N22" s="117"/>
      <c r="O22" s="117"/>
      <c r="P22" s="117"/>
    </row>
    <row r="23" spans="1:16" ht="42.75" x14ac:dyDescent="0.2">
      <c r="A23" s="122"/>
      <c r="B23" s="123"/>
      <c r="C23" s="145" t="s">
        <v>165</v>
      </c>
      <c r="D23" s="125" t="s">
        <v>131</v>
      </c>
      <c r="E23" s="133">
        <v>65</v>
      </c>
      <c r="F23" s="142"/>
      <c r="G23" s="142"/>
      <c r="H23" s="116"/>
      <c r="I23" s="116"/>
      <c r="J23" s="116"/>
      <c r="K23" s="116"/>
      <c r="M23" s="117"/>
      <c r="N23" s="117"/>
      <c r="O23" s="117"/>
      <c r="P23" s="117"/>
    </row>
    <row r="24" spans="1:16" ht="28.5" x14ac:dyDescent="0.2">
      <c r="A24" s="122"/>
      <c r="B24" s="123"/>
      <c r="C24" s="145" t="s">
        <v>166</v>
      </c>
      <c r="D24" s="125" t="s">
        <v>131</v>
      </c>
      <c r="E24" s="133">
        <v>105</v>
      </c>
      <c r="F24" s="142"/>
      <c r="G24" s="142"/>
      <c r="H24" s="116"/>
      <c r="I24" s="116"/>
      <c r="J24" s="116"/>
      <c r="K24" s="116"/>
      <c r="M24" s="117"/>
      <c r="N24" s="117"/>
      <c r="O24" s="117"/>
      <c r="P24" s="117"/>
    </row>
    <row r="25" spans="1:16" ht="27" x14ac:dyDescent="0.2">
      <c r="A25" s="122"/>
      <c r="B25" s="123"/>
      <c r="C25" s="145" t="s">
        <v>182</v>
      </c>
      <c r="D25" s="125" t="s">
        <v>131</v>
      </c>
      <c r="E25" s="133">
        <v>225</v>
      </c>
      <c r="F25" s="146"/>
      <c r="G25" s="142"/>
      <c r="H25" s="116"/>
      <c r="I25" s="116"/>
      <c r="J25" s="116"/>
      <c r="K25" s="116"/>
      <c r="M25" s="117"/>
      <c r="N25" s="117"/>
      <c r="O25" s="117"/>
      <c r="P25" s="117"/>
    </row>
    <row r="26" spans="1:16" ht="18" customHeight="1" x14ac:dyDescent="0.2">
      <c r="A26" s="122"/>
      <c r="B26" s="123"/>
      <c r="C26" s="136"/>
      <c r="D26" s="147"/>
      <c r="E26" s="148"/>
      <c r="F26" s="146"/>
      <c r="G26" s="142"/>
      <c r="H26" s="116"/>
      <c r="I26" s="116"/>
      <c r="J26" s="116"/>
      <c r="K26" s="116"/>
      <c r="M26" s="117"/>
      <c r="N26" s="117"/>
      <c r="O26" s="117"/>
      <c r="P26" s="117"/>
    </row>
    <row r="27" spans="1:16" ht="17.45" customHeight="1" x14ac:dyDescent="0.2">
      <c r="A27" s="149"/>
      <c r="B27" s="149"/>
      <c r="C27" s="149"/>
      <c r="D27" s="150"/>
      <c r="E27" s="151"/>
      <c r="F27" s="151"/>
      <c r="G27" s="151"/>
      <c r="H27" s="118"/>
      <c r="I27" s="116"/>
      <c r="J27" s="116"/>
      <c r="K27" s="116"/>
      <c r="M27" s="117"/>
      <c r="N27" s="117"/>
      <c r="O27" s="117"/>
      <c r="P27" s="117"/>
    </row>
    <row r="28" spans="1:16" ht="45" customHeight="1" x14ac:dyDescent="0.2">
      <c r="A28" s="119">
        <v>3</v>
      </c>
      <c r="B28" s="186" t="s">
        <v>183</v>
      </c>
      <c r="C28" s="186"/>
      <c r="D28" s="120" t="s">
        <v>145</v>
      </c>
      <c r="E28" s="120" t="s">
        <v>164</v>
      </c>
      <c r="F28" s="142"/>
      <c r="G28" s="142"/>
      <c r="H28" s="116"/>
      <c r="I28" s="116"/>
      <c r="J28" s="116"/>
      <c r="K28" s="116"/>
      <c r="M28" s="117"/>
      <c r="N28" s="117"/>
      <c r="O28" s="117"/>
      <c r="P28" s="117"/>
    </row>
    <row r="29" spans="1:16" ht="26.25" customHeight="1" x14ac:dyDescent="0.2">
      <c r="A29" s="152"/>
      <c r="B29" s="152"/>
      <c r="C29" s="153" t="s">
        <v>167</v>
      </c>
      <c r="D29" s="125" t="s">
        <v>131</v>
      </c>
      <c r="E29" s="133">
        <v>7</v>
      </c>
      <c r="F29" s="154"/>
      <c r="G29" s="154"/>
      <c r="I29" s="116"/>
      <c r="J29" s="116"/>
      <c r="K29" s="116"/>
    </row>
    <row r="30" spans="1:16" ht="26.25" customHeight="1" x14ac:dyDescent="0.2">
      <c r="A30" s="154"/>
      <c r="B30" s="154"/>
      <c r="C30" s="153" t="s">
        <v>168</v>
      </c>
      <c r="D30" s="125" t="s">
        <v>131</v>
      </c>
      <c r="E30" s="133">
        <v>4.5999999999999996</v>
      </c>
      <c r="F30" s="154"/>
      <c r="G30" s="154"/>
    </row>
    <row r="31" spans="1:16" ht="26.25" customHeight="1" x14ac:dyDescent="0.2">
      <c r="A31" s="154"/>
      <c r="B31" s="154"/>
      <c r="C31" s="153" t="s">
        <v>169</v>
      </c>
      <c r="D31" s="125" t="s">
        <v>131</v>
      </c>
      <c r="E31" s="133">
        <v>2.2999999999999998</v>
      </c>
      <c r="F31" s="154"/>
      <c r="G31" s="154"/>
    </row>
    <row r="32" spans="1:16" x14ac:dyDescent="0.2">
      <c r="A32" s="154"/>
      <c r="B32" s="154"/>
      <c r="C32" s="154" t="s">
        <v>190</v>
      </c>
      <c r="D32" s="154"/>
      <c r="E32" s="154"/>
      <c r="F32" s="154"/>
      <c r="G32" s="154"/>
    </row>
    <row r="33" spans="1:7" x14ac:dyDescent="0.2">
      <c r="A33" s="154"/>
      <c r="B33" s="154"/>
      <c r="C33" s="154"/>
      <c r="D33" s="154"/>
      <c r="E33" s="154"/>
      <c r="F33" s="154"/>
      <c r="G33" s="154"/>
    </row>
    <row r="34" spans="1:7" x14ac:dyDescent="0.2">
      <c r="A34" s="154"/>
      <c r="B34" s="154"/>
      <c r="C34" s="154"/>
      <c r="D34" s="154"/>
      <c r="E34" s="154"/>
      <c r="F34" s="154"/>
      <c r="G34" s="154"/>
    </row>
    <row r="35" spans="1:7" x14ac:dyDescent="0.2">
      <c r="A35" s="154"/>
      <c r="B35" s="154"/>
      <c r="C35" s="154"/>
      <c r="D35" s="154"/>
      <c r="E35" s="154"/>
      <c r="F35" s="154"/>
      <c r="G35" s="154"/>
    </row>
    <row r="36" spans="1:7" x14ac:dyDescent="0.2">
      <c r="A36" s="154"/>
      <c r="B36" s="154"/>
      <c r="C36" s="154"/>
      <c r="D36" s="154"/>
      <c r="E36" s="154"/>
      <c r="F36" s="154"/>
      <c r="G36" s="154"/>
    </row>
    <row r="37" spans="1:7" x14ac:dyDescent="0.2">
      <c r="A37" s="154"/>
      <c r="B37" s="154"/>
      <c r="C37" s="154"/>
      <c r="D37" s="154"/>
      <c r="E37" s="154"/>
      <c r="F37" s="154"/>
      <c r="G37" s="154"/>
    </row>
    <row r="38" spans="1:7" x14ac:dyDescent="0.2">
      <c r="A38" s="154"/>
      <c r="B38" s="154"/>
      <c r="C38" s="154"/>
      <c r="D38" s="154"/>
      <c r="E38" s="154"/>
      <c r="F38" s="154"/>
      <c r="G38" s="154"/>
    </row>
    <row r="39" spans="1:7" x14ac:dyDescent="0.2">
      <c r="A39" s="154"/>
      <c r="B39" s="154"/>
      <c r="C39" s="154"/>
      <c r="D39" s="154"/>
      <c r="E39" s="154"/>
      <c r="F39" s="154"/>
      <c r="G39" s="154"/>
    </row>
    <row r="40" spans="1:7" x14ac:dyDescent="0.2">
      <c r="A40" s="154"/>
      <c r="B40" s="154"/>
      <c r="C40" s="154"/>
      <c r="D40" s="154"/>
      <c r="E40" s="154"/>
      <c r="F40" s="154"/>
      <c r="G40" s="154"/>
    </row>
    <row r="41" spans="1:7" x14ac:dyDescent="0.2">
      <c r="A41" s="154"/>
      <c r="B41" s="154"/>
      <c r="C41" s="154"/>
      <c r="D41" s="154"/>
      <c r="E41" s="154"/>
      <c r="F41" s="154"/>
      <c r="G41" s="154"/>
    </row>
    <row r="42" spans="1:7" x14ac:dyDescent="0.2">
      <c r="A42" s="154"/>
      <c r="B42" s="154"/>
      <c r="C42" s="154"/>
      <c r="D42" s="154"/>
      <c r="E42" s="154"/>
      <c r="F42" s="154"/>
      <c r="G42" s="154"/>
    </row>
    <row r="43" spans="1:7" x14ac:dyDescent="0.2">
      <c r="A43" s="154"/>
      <c r="B43" s="154"/>
      <c r="C43" s="154"/>
      <c r="D43" s="154"/>
      <c r="E43" s="154"/>
      <c r="F43" s="154"/>
      <c r="G43" s="154"/>
    </row>
    <row r="44" spans="1:7" x14ac:dyDescent="0.2">
      <c r="A44" s="154"/>
      <c r="B44" s="154"/>
      <c r="C44" s="154"/>
      <c r="D44" s="154"/>
      <c r="E44" s="154"/>
      <c r="F44" s="154"/>
      <c r="G44" s="154"/>
    </row>
    <row r="45" spans="1:7" x14ac:dyDescent="0.2">
      <c r="A45" s="154"/>
      <c r="B45" s="154"/>
      <c r="C45" s="154"/>
      <c r="D45" s="154"/>
      <c r="E45" s="154"/>
      <c r="F45" s="154"/>
      <c r="G45" s="154"/>
    </row>
    <row r="46" spans="1:7" x14ac:dyDescent="0.2">
      <c r="A46" s="154"/>
      <c r="B46" s="154"/>
      <c r="C46" s="154"/>
      <c r="D46" s="154"/>
      <c r="E46" s="154"/>
      <c r="F46" s="154"/>
      <c r="G46" s="154"/>
    </row>
    <row r="47" spans="1:7" x14ac:dyDescent="0.2">
      <c r="A47" s="154"/>
      <c r="B47" s="154"/>
      <c r="C47" s="154"/>
      <c r="D47" s="154"/>
      <c r="E47" s="154"/>
      <c r="F47" s="154"/>
      <c r="G47" s="154"/>
    </row>
    <row r="48" spans="1:7" x14ac:dyDescent="0.2">
      <c r="A48" s="154"/>
      <c r="B48" s="154"/>
      <c r="C48" s="154"/>
      <c r="D48" s="154"/>
      <c r="E48" s="154"/>
      <c r="F48" s="154"/>
      <c r="G48" s="154"/>
    </row>
    <row r="49" spans="1:7" x14ac:dyDescent="0.2">
      <c r="A49" s="154"/>
      <c r="B49" s="154"/>
      <c r="C49" s="154"/>
      <c r="D49" s="154"/>
      <c r="E49" s="154"/>
      <c r="F49" s="154"/>
      <c r="G49" s="154"/>
    </row>
    <row r="50" spans="1:7" x14ac:dyDescent="0.2">
      <c r="A50" s="154"/>
      <c r="B50" s="154"/>
      <c r="C50" s="154"/>
      <c r="D50" s="154"/>
      <c r="E50" s="154"/>
      <c r="F50" s="154"/>
      <c r="G50" s="154"/>
    </row>
    <row r="51" spans="1:7" x14ac:dyDescent="0.2">
      <c r="A51" s="154"/>
      <c r="B51" s="154"/>
      <c r="C51" s="154"/>
      <c r="D51" s="154"/>
      <c r="E51" s="154"/>
      <c r="F51" s="154"/>
      <c r="G51" s="154"/>
    </row>
    <row r="52" spans="1:7" x14ac:dyDescent="0.2">
      <c r="A52" s="154"/>
      <c r="B52" s="154"/>
      <c r="C52" s="154"/>
      <c r="D52" s="154"/>
      <c r="E52" s="154"/>
      <c r="F52" s="154"/>
      <c r="G52" s="154"/>
    </row>
    <row r="53" spans="1:7" x14ac:dyDescent="0.2">
      <c r="A53" s="154"/>
      <c r="B53" s="154"/>
      <c r="C53" s="154"/>
      <c r="D53" s="154"/>
      <c r="E53" s="154"/>
      <c r="F53" s="154"/>
      <c r="G53" s="154"/>
    </row>
    <row r="54" spans="1:7" x14ac:dyDescent="0.2">
      <c r="A54" s="154"/>
      <c r="B54" s="154"/>
      <c r="C54" s="154"/>
      <c r="D54" s="154"/>
      <c r="E54" s="154"/>
      <c r="F54" s="154"/>
      <c r="G54" s="154"/>
    </row>
    <row r="55" spans="1:7" x14ac:dyDescent="0.2">
      <c r="A55" s="154"/>
      <c r="B55" s="154"/>
      <c r="C55" s="154"/>
      <c r="D55" s="154"/>
      <c r="E55" s="154"/>
      <c r="F55" s="154"/>
      <c r="G55" s="154"/>
    </row>
    <row r="56" spans="1:7" x14ac:dyDescent="0.2">
      <c r="A56" s="154"/>
      <c r="B56" s="154"/>
      <c r="C56" s="154"/>
      <c r="D56" s="154"/>
      <c r="E56" s="154"/>
      <c r="F56" s="154"/>
      <c r="G56" s="154"/>
    </row>
    <row r="57" spans="1:7" x14ac:dyDescent="0.2">
      <c r="A57" s="154"/>
      <c r="B57" s="154"/>
      <c r="C57" s="154"/>
      <c r="D57" s="154"/>
      <c r="E57" s="154"/>
      <c r="F57" s="154"/>
      <c r="G57" s="154"/>
    </row>
    <row r="58" spans="1:7" x14ac:dyDescent="0.2">
      <c r="A58" s="154"/>
      <c r="B58" s="154"/>
      <c r="C58" s="154"/>
      <c r="D58" s="154"/>
      <c r="E58" s="154"/>
      <c r="F58" s="154"/>
      <c r="G58" s="154"/>
    </row>
    <row r="59" spans="1:7" x14ac:dyDescent="0.2">
      <c r="A59" s="154"/>
      <c r="B59" s="154"/>
      <c r="C59" s="154"/>
      <c r="D59" s="154"/>
      <c r="E59" s="154"/>
      <c r="F59" s="154"/>
      <c r="G59" s="154"/>
    </row>
    <row r="60" spans="1:7" x14ac:dyDescent="0.2">
      <c r="A60" s="154"/>
      <c r="B60" s="154"/>
      <c r="C60" s="154"/>
      <c r="D60" s="154"/>
      <c r="E60" s="154"/>
      <c r="F60" s="154"/>
      <c r="G60" s="154"/>
    </row>
    <row r="61" spans="1:7" x14ac:dyDescent="0.2">
      <c r="A61" s="154"/>
      <c r="B61" s="154"/>
      <c r="C61" s="154"/>
      <c r="D61" s="154"/>
      <c r="E61" s="154"/>
      <c r="F61" s="154"/>
      <c r="G61" s="154"/>
    </row>
    <row r="62" spans="1:7" x14ac:dyDescent="0.2">
      <c r="A62" s="154"/>
      <c r="B62" s="154"/>
      <c r="C62" s="154"/>
      <c r="D62" s="154"/>
      <c r="E62" s="154"/>
      <c r="F62" s="154"/>
      <c r="G62" s="154"/>
    </row>
    <row r="63" spans="1:7" x14ac:dyDescent="0.2">
      <c r="A63" s="154"/>
      <c r="B63" s="154"/>
      <c r="C63" s="154"/>
      <c r="D63" s="154"/>
      <c r="E63" s="154"/>
      <c r="F63" s="154"/>
      <c r="G63" s="154"/>
    </row>
    <row r="64" spans="1:7" x14ac:dyDescent="0.2">
      <c r="A64" s="154"/>
      <c r="B64" s="154"/>
      <c r="C64" s="154"/>
      <c r="D64" s="154"/>
      <c r="E64" s="154"/>
      <c r="F64" s="154"/>
      <c r="G64" s="154"/>
    </row>
    <row r="65" spans="1:7" x14ac:dyDescent="0.2">
      <c r="A65" s="154"/>
      <c r="B65" s="154"/>
      <c r="C65" s="154"/>
      <c r="D65" s="154"/>
      <c r="E65" s="154"/>
      <c r="F65" s="154"/>
      <c r="G65" s="154"/>
    </row>
    <row r="66" spans="1:7" x14ac:dyDescent="0.2">
      <c r="A66" s="154"/>
      <c r="B66" s="154"/>
      <c r="C66" s="154"/>
      <c r="D66" s="154"/>
      <c r="E66" s="154"/>
      <c r="F66" s="154"/>
      <c r="G66" s="154"/>
    </row>
    <row r="67" spans="1:7" x14ac:dyDescent="0.2">
      <c r="A67" s="154"/>
      <c r="B67" s="154"/>
      <c r="C67" s="154"/>
      <c r="D67" s="154"/>
      <c r="E67" s="154"/>
      <c r="F67" s="154"/>
      <c r="G67" s="154"/>
    </row>
    <row r="68" spans="1:7" x14ac:dyDescent="0.2">
      <c r="A68" s="154"/>
      <c r="B68" s="154"/>
      <c r="C68" s="154"/>
      <c r="D68" s="154"/>
      <c r="E68" s="154"/>
      <c r="F68" s="154"/>
      <c r="G68" s="154"/>
    </row>
    <row r="69" spans="1:7" x14ac:dyDescent="0.2">
      <c r="A69" s="154"/>
      <c r="B69" s="154"/>
      <c r="C69" s="154"/>
      <c r="D69" s="154"/>
      <c r="E69" s="154"/>
      <c r="F69" s="154"/>
      <c r="G69" s="154"/>
    </row>
    <row r="70" spans="1:7" x14ac:dyDescent="0.2">
      <c r="A70" s="154"/>
      <c r="B70" s="154"/>
      <c r="C70" s="154"/>
      <c r="D70" s="154"/>
      <c r="E70" s="154"/>
      <c r="F70" s="154"/>
      <c r="G70" s="154"/>
    </row>
    <row r="71" spans="1:7" x14ac:dyDescent="0.2">
      <c r="A71" s="154"/>
      <c r="B71" s="154"/>
      <c r="C71" s="154"/>
      <c r="D71" s="154"/>
      <c r="E71" s="154"/>
      <c r="F71" s="154"/>
      <c r="G71" s="154"/>
    </row>
    <row r="72" spans="1:7" x14ac:dyDescent="0.2">
      <c r="A72" s="154"/>
      <c r="B72" s="154"/>
      <c r="C72" s="154"/>
      <c r="D72" s="154"/>
      <c r="E72" s="154"/>
      <c r="F72" s="154"/>
      <c r="G72" s="154"/>
    </row>
    <row r="73" spans="1:7" x14ac:dyDescent="0.2">
      <c r="A73" s="154"/>
      <c r="B73" s="154"/>
      <c r="C73" s="154"/>
      <c r="D73" s="154"/>
      <c r="E73" s="154"/>
      <c r="F73" s="154"/>
      <c r="G73" s="154"/>
    </row>
    <row r="74" spans="1:7" x14ac:dyDescent="0.2">
      <c r="A74" s="154"/>
      <c r="B74" s="154"/>
      <c r="C74" s="154"/>
      <c r="D74" s="154"/>
      <c r="E74" s="154"/>
      <c r="F74" s="154"/>
      <c r="G74" s="154"/>
    </row>
    <row r="75" spans="1:7" x14ac:dyDescent="0.2">
      <c r="A75" s="154"/>
      <c r="B75" s="154"/>
      <c r="C75" s="154"/>
      <c r="D75" s="154"/>
      <c r="E75" s="154"/>
      <c r="F75" s="154"/>
      <c r="G75" s="154"/>
    </row>
    <row r="76" spans="1:7" x14ac:dyDescent="0.2">
      <c r="A76" s="154"/>
      <c r="B76" s="154"/>
      <c r="C76" s="154"/>
      <c r="D76" s="154"/>
      <c r="E76" s="154"/>
      <c r="F76" s="154"/>
      <c r="G76" s="154"/>
    </row>
    <row r="77" spans="1:7" x14ac:dyDescent="0.2">
      <c r="A77" s="154"/>
      <c r="B77" s="154"/>
      <c r="C77" s="154"/>
      <c r="D77" s="154"/>
      <c r="E77" s="154"/>
      <c r="F77" s="154"/>
      <c r="G77" s="154"/>
    </row>
    <row r="78" spans="1:7" x14ac:dyDescent="0.2">
      <c r="A78" s="154"/>
      <c r="B78" s="154"/>
      <c r="C78" s="154"/>
      <c r="D78" s="154"/>
      <c r="E78" s="154"/>
      <c r="F78" s="154"/>
      <c r="G78" s="154"/>
    </row>
    <row r="79" spans="1:7" x14ac:dyDescent="0.2">
      <c r="A79" s="154"/>
      <c r="B79" s="154"/>
      <c r="C79" s="154"/>
      <c r="D79" s="154"/>
      <c r="E79" s="154"/>
      <c r="F79" s="154"/>
      <c r="G79" s="154"/>
    </row>
    <row r="80" spans="1:7" x14ac:dyDescent="0.2">
      <c r="A80" s="154"/>
      <c r="B80" s="154"/>
      <c r="C80" s="154"/>
      <c r="D80" s="154"/>
      <c r="E80" s="154"/>
      <c r="F80" s="154"/>
      <c r="G80" s="154"/>
    </row>
    <row r="81" spans="1:7" x14ac:dyDescent="0.2">
      <c r="A81" s="154"/>
      <c r="B81" s="154"/>
      <c r="C81" s="154"/>
      <c r="D81" s="154"/>
      <c r="E81" s="154"/>
      <c r="F81" s="154"/>
      <c r="G81" s="154"/>
    </row>
    <row r="82" spans="1:7" x14ac:dyDescent="0.2">
      <c r="A82" s="154"/>
      <c r="B82" s="154"/>
      <c r="C82" s="154"/>
      <c r="D82" s="154"/>
      <c r="E82" s="154"/>
      <c r="F82" s="154"/>
      <c r="G82" s="154"/>
    </row>
    <row r="83" spans="1:7" x14ac:dyDescent="0.2">
      <c r="A83" s="154"/>
      <c r="B83" s="154"/>
      <c r="C83" s="154"/>
      <c r="D83" s="154"/>
      <c r="E83" s="154"/>
      <c r="F83" s="154"/>
      <c r="G83" s="154"/>
    </row>
    <row r="84" spans="1:7" x14ac:dyDescent="0.2">
      <c r="A84" s="154"/>
      <c r="B84" s="154"/>
      <c r="C84" s="154"/>
      <c r="D84" s="154"/>
      <c r="E84" s="154"/>
      <c r="F84" s="154"/>
      <c r="G84" s="154"/>
    </row>
    <row r="85" spans="1:7" x14ac:dyDescent="0.2">
      <c r="A85" s="154"/>
      <c r="B85" s="154"/>
      <c r="C85" s="154"/>
      <c r="D85" s="154"/>
      <c r="E85" s="154"/>
      <c r="F85" s="154"/>
      <c r="G85" s="154"/>
    </row>
    <row r="86" spans="1:7" x14ac:dyDescent="0.2">
      <c r="A86" s="154"/>
      <c r="B86" s="154"/>
      <c r="C86" s="154"/>
      <c r="D86" s="154"/>
      <c r="E86" s="154"/>
      <c r="F86" s="154"/>
      <c r="G86" s="154"/>
    </row>
    <row r="87" spans="1:7" x14ac:dyDescent="0.2">
      <c r="A87" s="154"/>
      <c r="B87" s="154"/>
      <c r="C87" s="154"/>
      <c r="D87" s="154"/>
      <c r="E87" s="154"/>
      <c r="F87" s="154"/>
      <c r="G87" s="154"/>
    </row>
    <row r="88" spans="1:7" x14ac:dyDescent="0.2">
      <c r="A88" s="154"/>
      <c r="B88" s="154"/>
      <c r="C88" s="154"/>
      <c r="D88" s="154"/>
      <c r="E88" s="154"/>
      <c r="F88" s="154"/>
      <c r="G88" s="154"/>
    </row>
    <row r="89" spans="1:7" x14ac:dyDescent="0.2">
      <c r="A89" s="154"/>
      <c r="B89" s="154"/>
      <c r="C89" s="154"/>
      <c r="D89" s="154"/>
      <c r="E89" s="154"/>
      <c r="F89" s="154"/>
      <c r="G89" s="154"/>
    </row>
    <row r="90" spans="1:7" x14ac:dyDescent="0.2">
      <c r="A90" s="154"/>
      <c r="B90" s="154"/>
      <c r="C90" s="154"/>
      <c r="D90" s="154"/>
      <c r="E90" s="154"/>
      <c r="F90" s="154"/>
      <c r="G90" s="154"/>
    </row>
    <row r="91" spans="1:7" x14ac:dyDescent="0.2">
      <c r="A91" s="154"/>
      <c r="B91" s="154"/>
      <c r="C91" s="154"/>
      <c r="D91" s="154"/>
      <c r="E91" s="154"/>
      <c r="F91" s="154"/>
      <c r="G91" s="154"/>
    </row>
    <row r="92" spans="1:7" x14ac:dyDescent="0.2">
      <c r="A92" s="154"/>
      <c r="B92" s="154"/>
      <c r="C92" s="154"/>
      <c r="D92" s="154"/>
      <c r="E92" s="154"/>
      <c r="F92" s="154"/>
      <c r="G92" s="154"/>
    </row>
    <row r="93" spans="1:7" x14ac:dyDescent="0.2">
      <c r="A93" s="154"/>
      <c r="B93" s="154"/>
      <c r="C93" s="154"/>
      <c r="D93" s="154"/>
      <c r="E93" s="154"/>
      <c r="F93" s="154"/>
      <c r="G93" s="154"/>
    </row>
    <row r="94" spans="1:7" x14ac:dyDescent="0.2">
      <c r="A94" s="154"/>
      <c r="B94" s="154"/>
      <c r="C94" s="154"/>
      <c r="D94" s="154"/>
      <c r="E94" s="154"/>
      <c r="F94" s="154"/>
      <c r="G94" s="154"/>
    </row>
    <row r="95" spans="1:7" x14ac:dyDescent="0.2">
      <c r="A95" s="154"/>
      <c r="B95" s="154"/>
      <c r="C95" s="154"/>
      <c r="D95" s="154"/>
      <c r="E95" s="154"/>
      <c r="F95" s="154"/>
      <c r="G95" s="154"/>
    </row>
    <row r="96" spans="1:7" x14ac:dyDescent="0.2">
      <c r="A96" s="154"/>
      <c r="B96" s="154"/>
      <c r="C96" s="154"/>
      <c r="D96" s="154"/>
      <c r="E96" s="154"/>
      <c r="F96" s="154"/>
      <c r="G96" s="154"/>
    </row>
    <row r="97" spans="1:7" x14ac:dyDescent="0.2">
      <c r="A97" s="154"/>
      <c r="B97" s="154"/>
      <c r="C97" s="154"/>
      <c r="D97" s="154"/>
      <c r="E97" s="154"/>
      <c r="F97" s="154"/>
      <c r="G97" s="154"/>
    </row>
    <row r="98" spans="1:7" x14ac:dyDescent="0.2">
      <c r="A98" s="154"/>
      <c r="B98" s="154"/>
      <c r="C98" s="154"/>
      <c r="D98" s="154"/>
      <c r="E98" s="154"/>
      <c r="F98" s="154"/>
      <c r="G98" s="154"/>
    </row>
    <row r="99" spans="1:7" x14ac:dyDescent="0.2">
      <c r="A99" s="154"/>
      <c r="B99" s="154"/>
      <c r="C99" s="154"/>
      <c r="D99" s="154"/>
      <c r="E99" s="154"/>
      <c r="F99" s="154"/>
      <c r="G99" s="154"/>
    </row>
    <row r="100" spans="1:7" x14ac:dyDescent="0.2">
      <c r="A100" s="154"/>
      <c r="B100" s="154"/>
      <c r="C100" s="154"/>
      <c r="D100" s="154"/>
      <c r="E100" s="154"/>
      <c r="F100" s="154"/>
      <c r="G100" s="154"/>
    </row>
    <row r="101" spans="1:7" x14ac:dyDescent="0.2">
      <c r="A101" s="154"/>
      <c r="B101" s="154"/>
      <c r="C101" s="154"/>
      <c r="D101" s="154"/>
      <c r="E101" s="154"/>
      <c r="F101" s="154"/>
      <c r="G101" s="154"/>
    </row>
    <row r="102" spans="1:7" x14ac:dyDescent="0.2">
      <c r="A102" s="154"/>
      <c r="B102" s="154"/>
      <c r="C102" s="154"/>
      <c r="D102" s="154"/>
      <c r="E102" s="154"/>
      <c r="F102" s="154"/>
      <c r="G102" s="154"/>
    </row>
    <row r="103" spans="1:7" x14ac:dyDescent="0.2">
      <c r="A103" s="154"/>
      <c r="B103" s="154"/>
      <c r="C103" s="154"/>
      <c r="D103" s="154"/>
      <c r="E103" s="154"/>
      <c r="F103" s="154"/>
      <c r="G103" s="154"/>
    </row>
    <row r="104" spans="1:7" x14ac:dyDescent="0.2">
      <c r="A104" s="154"/>
      <c r="B104" s="154"/>
      <c r="C104" s="154"/>
      <c r="D104" s="154"/>
      <c r="E104" s="154"/>
      <c r="F104" s="154"/>
      <c r="G104" s="154"/>
    </row>
    <row r="105" spans="1:7" x14ac:dyDescent="0.2">
      <c r="A105" s="154"/>
      <c r="B105" s="154"/>
      <c r="C105" s="154"/>
      <c r="D105" s="154"/>
      <c r="E105" s="154"/>
      <c r="F105" s="154"/>
      <c r="G105" s="154"/>
    </row>
    <row r="106" spans="1:7" x14ac:dyDescent="0.2">
      <c r="A106" s="154"/>
      <c r="B106" s="154"/>
      <c r="C106" s="154"/>
      <c r="D106" s="154"/>
      <c r="E106" s="154"/>
      <c r="F106" s="154"/>
      <c r="G106" s="154"/>
    </row>
    <row r="107" spans="1:7" x14ac:dyDescent="0.2">
      <c r="A107" s="154"/>
      <c r="B107" s="154"/>
      <c r="C107" s="154"/>
      <c r="D107" s="154"/>
      <c r="E107" s="154"/>
      <c r="F107" s="154"/>
      <c r="G107" s="154"/>
    </row>
    <row r="108" spans="1:7" x14ac:dyDescent="0.2">
      <c r="A108" s="154"/>
      <c r="B108" s="154"/>
      <c r="C108" s="154"/>
      <c r="D108" s="154"/>
      <c r="E108" s="154"/>
      <c r="F108" s="154"/>
      <c r="G108" s="154"/>
    </row>
    <row r="109" spans="1:7" x14ac:dyDescent="0.2">
      <c r="A109" s="154"/>
      <c r="B109" s="154"/>
      <c r="C109" s="154"/>
      <c r="D109" s="154"/>
      <c r="E109" s="154"/>
      <c r="F109" s="154"/>
      <c r="G109" s="154"/>
    </row>
    <row r="110" spans="1:7" x14ac:dyDescent="0.2">
      <c r="A110" s="154"/>
      <c r="B110" s="154"/>
      <c r="C110" s="154"/>
      <c r="D110" s="154"/>
      <c r="E110" s="154"/>
      <c r="F110" s="154"/>
      <c r="G110" s="154"/>
    </row>
    <row r="111" spans="1:7" x14ac:dyDescent="0.2">
      <c r="A111" s="154"/>
      <c r="B111" s="154"/>
      <c r="C111" s="154"/>
      <c r="D111" s="154"/>
      <c r="E111" s="154"/>
      <c r="F111" s="154"/>
      <c r="G111" s="154"/>
    </row>
    <row r="112" spans="1:7" x14ac:dyDescent="0.2">
      <c r="A112" s="154"/>
      <c r="B112" s="154"/>
      <c r="C112" s="154"/>
      <c r="D112" s="154"/>
      <c r="E112" s="154"/>
      <c r="F112" s="154"/>
      <c r="G112" s="154"/>
    </row>
    <row r="113" spans="1:7" x14ac:dyDescent="0.2">
      <c r="A113" s="154"/>
      <c r="B113" s="154"/>
      <c r="C113" s="154"/>
      <c r="D113" s="154"/>
      <c r="E113" s="154"/>
      <c r="F113" s="154"/>
      <c r="G113" s="154"/>
    </row>
    <row r="114" spans="1:7" x14ac:dyDescent="0.2">
      <c r="A114" s="154"/>
      <c r="B114" s="154"/>
      <c r="C114" s="154"/>
      <c r="D114" s="154"/>
      <c r="E114" s="154"/>
      <c r="F114" s="154"/>
      <c r="G114" s="154"/>
    </row>
    <row r="115" spans="1:7" x14ac:dyDescent="0.2">
      <c r="A115" s="154"/>
      <c r="B115" s="154"/>
      <c r="C115" s="154"/>
      <c r="D115" s="154"/>
      <c r="E115" s="154"/>
      <c r="F115" s="154"/>
      <c r="G115" s="154"/>
    </row>
    <row r="116" spans="1:7" x14ac:dyDescent="0.2">
      <c r="A116" s="154"/>
      <c r="B116" s="154"/>
      <c r="C116" s="154"/>
      <c r="D116" s="154"/>
      <c r="E116" s="154"/>
      <c r="F116" s="154"/>
      <c r="G116" s="154"/>
    </row>
    <row r="117" spans="1:7" x14ac:dyDescent="0.2">
      <c r="A117" s="154"/>
      <c r="B117" s="154"/>
      <c r="C117" s="154"/>
      <c r="D117" s="154"/>
      <c r="E117" s="154"/>
      <c r="F117" s="154"/>
      <c r="G117" s="154"/>
    </row>
    <row r="118" spans="1:7" x14ac:dyDescent="0.2">
      <c r="A118" s="154"/>
      <c r="B118" s="154"/>
      <c r="C118" s="154"/>
      <c r="D118" s="154"/>
      <c r="E118" s="154"/>
      <c r="F118" s="154"/>
      <c r="G118" s="154"/>
    </row>
    <row r="119" spans="1:7" x14ac:dyDescent="0.2">
      <c r="A119" s="154"/>
      <c r="B119" s="154"/>
      <c r="C119" s="154"/>
      <c r="D119" s="154"/>
      <c r="E119" s="154"/>
      <c r="F119" s="154"/>
      <c r="G119" s="154"/>
    </row>
    <row r="120" spans="1:7" x14ac:dyDescent="0.2">
      <c r="A120" s="154"/>
      <c r="B120" s="154"/>
      <c r="C120" s="154"/>
      <c r="D120" s="154"/>
      <c r="E120" s="154"/>
      <c r="F120" s="154"/>
      <c r="G120" s="154"/>
    </row>
    <row r="121" spans="1:7" x14ac:dyDescent="0.2">
      <c r="A121" s="154"/>
      <c r="B121" s="154"/>
      <c r="C121" s="154"/>
      <c r="D121" s="154"/>
      <c r="E121" s="154"/>
      <c r="F121" s="154"/>
      <c r="G121" s="154"/>
    </row>
    <row r="122" spans="1:7" x14ac:dyDescent="0.2">
      <c r="A122" s="154"/>
      <c r="B122" s="154"/>
      <c r="C122" s="154"/>
      <c r="D122" s="154"/>
      <c r="E122" s="154"/>
      <c r="F122" s="154"/>
      <c r="G122" s="154"/>
    </row>
    <row r="123" spans="1:7" x14ac:dyDescent="0.2">
      <c r="A123" s="154"/>
      <c r="B123" s="154"/>
      <c r="C123" s="154"/>
      <c r="D123" s="154"/>
      <c r="E123" s="154"/>
      <c r="F123" s="154"/>
      <c r="G123" s="154"/>
    </row>
    <row r="124" spans="1:7" x14ac:dyDescent="0.2">
      <c r="A124" s="154"/>
      <c r="B124" s="154"/>
      <c r="C124" s="154"/>
      <c r="D124" s="154"/>
      <c r="E124" s="154"/>
      <c r="F124" s="154"/>
      <c r="G124" s="154"/>
    </row>
    <row r="125" spans="1:7" x14ac:dyDescent="0.2">
      <c r="A125" s="154"/>
      <c r="B125" s="154"/>
      <c r="C125" s="154"/>
      <c r="D125" s="154"/>
      <c r="E125" s="154"/>
      <c r="F125" s="154"/>
      <c r="G125" s="154"/>
    </row>
    <row r="126" spans="1:7" x14ac:dyDescent="0.2">
      <c r="A126" s="154"/>
      <c r="B126" s="154"/>
      <c r="C126" s="154"/>
      <c r="D126" s="154"/>
      <c r="E126" s="154"/>
      <c r="F126" s="154"/>
      <c r="G126" s="154"/>
    </row>
    <row r="127" spans="1:7" x14ac:dyDescent="0.2">
      <c r="A127" s="154"/>
      <c r="B127" s="154"/>
      <c r="C127" s="154"/>
      <c r="D127" s="154"/>
      <c r="E127" s="154"/>
      <c r="F127" s="154"/>
      <c r="G127" s="154"/>
    </row>
    <row r="128" spans="1:7" x14ac:dyDescent="0.2">
      <c r="A128" s="154"/>
      <c r="B128" s="154"/>
      <c r="C128" s="154"/>
      <c r="D128" s="154"/>
      <c r="E128" s="154"/>
      <c r="F128" s="154"/>
      <c r="G128" s="154"/>
    </row>
    <row r="129" spans="1:7" x14ac:dyDescent="0.2">
      <c r="A129" s="154"/>
      <c r="B129" s="154"/>
      <c r="C129" s="154"/>
      <c r="D129" s="154"/>
      <c r="E129" s="154"/>
      <c r="F129" s="154"/>
      <c r="G129" s="154"/>
    </row>
    <row r="130" spans="1:7" x14ac:dyDescent="0.2">
      <c r="A130" s="154"/>
      <c r="B130" s="154"/>
      <c r="C130" s="154"/>
      <c r="D130" s="154"/>
      <c r="E130" s="154"/>
      <c r="F130" s="154"/>
      <c r="G130" s="154"/>
    </row>
    <row r="131" spans="1:7" x14ac:dyDescent="0.2">
      <c r="A131" s="154"/>
      <c r="B131" s="154"/>
      <c r="C131" s="154"/>
      <c r="D131" s="154"/>
      <c r="E131" s="154"/>
      <c r="F131" s="154"/>
      <c r="G131" s="154"/>
    </row>
  </sheetData>
  <mergeCells count="3">
    <mergeCell ref="A1:G1"/>
    <mergeCell ref="B2:C2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LOTCIP Estimate Template</vt:lpstr>
      <vt:lpstr>Suggested 2015 Unit Costs</vt:lpstr>
      <vt:lpstr>Composite Items &amp; Costs</vt:lpstr>
      <vt:lpstr>'LOTCIP Estimate Template'!Print_Area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Jeff</dc:creator>
  <cp:lastModifiedBy>Pfaffinger, Jeffrey</cp:lastModifiedBy>
  <cp:lastPrinted>2015-07-27T18:18:17Z</cp:lastPrinted>
  <dcterms:created xsi:type="dcterms:W3CDTF">2014-06-10T16:21:43Z</dcterms:created>
  <dcterms:modified xsi:type="dcterms:W3CDTF">2016-02-22T12:25:20Z</dcterms:modified>
</cp:coreProperties>
</file>