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saghirak\Documents\LEAN\Calender Day Chart\"/>
    </mc:Choice>
  </mc:AlternateContent>
  <bookViews>
    <workbookView xWindow="0" yWindow="0" windowWidth="28800" windowHeight="14685" tabRatio="723"/>
  </bookViews>
  <sheets>
    <sheet name="Instructions" sheetId="5" r:id="rId1"/>
    <sheet name="key dates" sheetId="2" r:id="rId2"/>
    <sheet name="1 yr calendar" sheetId="9" r:id="rId3"/>
    <sheet name="2 yr calendar" sheetId="7" r:id="rId4"/>
    <sheet name="3 yr calendar" sheetId="8" r:id="rId5"/>
    <sheet name="1 yr Without Winter Shutdown" sheetId="11" r:id="rId6"/>
    <sheet name="2 yr Without Winter Shutdown" sheetId="12" r:id="rId7"/>
    <sheet name="Drop Down Lists" sheetId="13" r:id="rId8"/>
  </sheets>
  <definedNames>
    <definedName name="_xlnm.Print_Area" localSheetId="2">'1 yr calendar'!$A$1:$BD$93</definedName>
    <definedName name="_xlnm.Print_Area" localSheetId="5">'1 yr Without Winter Shutdown'!$A$1:$BD$94</definedName>
    <definedName name="_xlnm.Print_Area" localSheetId="3">'2 yr calendar'!$A$1:$BD$95</definedName>
    <definedName name="_xlnm.Print_Area" localSheetId="6">'2 yr Without Winter Shutdown'!$A$1:$BD$95</definedName>
    <definedName name="_xlnm.Print_Area" localSheetId="4">'3 yr calendar'!$A$2:$BD$95</definedName>
    <definedName name="_xlnm.Print_Area" localSheetId="1">'key dates'!$A$1:$D$81</definedName>
  </definedNames>
  <calcPr calcId="162913"/>
</workbook>
</file>

<file path=xl/calcChain.xml><?xml version="1.0" encoding="utf-8"?>
<calcChain xmlns="http://schemas.openxmlformats.org/spreadsheetml/2006/main">
  <c r="Q92" i="7" l="1"/>
  <c r="CX98" i="12" l="1"/>
  <c r="CW98" i="12"/>
  <c r="CV98" i="12"/>
  <c r="CU98" i="12"/>
  <c r="CT98" i="12"/>
  <c r="CS98" i="12"/>
  <c r="CR98" i="12"/>
  <c r="CQ98" i="12"/>
  <c r="CP98" i="12"/>
  <c r="CO98" i="12"/>
  <c r="CN98" i="12"/>
  <c r="CM98" i="12"/>
  <c r="CL98" i="12"/>
  <c r="CK98" i="12"/>
  <c r="CJ98" i="12"/>
  <c r="CI98" i="12"/>
  <c r="CH98" i="12"/>
  <c r="CG98" i="12"/>
  <c r="CF98" i="12"/>
  <c r="CE98" i="12"/>
  <c r="CD98" i="12"/>
  <c r="CC98" i="12"/>
  <c r="CB98" i="12"/>
  <c r="CA98" i="12"/>
  <c r="BZ98" i="12"/>
  <c r="BY98" i="12"/>
  <c r="BX98" i="12"/>
  <c r="BW98" i="12"/>
  <c r="BV98" i="12"/>
  <c r="BU98" i="12"/>
  <c r="BT98" i="12"/>
  <c r="BS98" i="12"/>
  <c r="BR98" i="12"/>
  <c r="BQ98" i="12"/>
  <c r="BP98" i="12"/>
  <c r="BO98" i="12"/>
  <c r="BN98" i="12"/>
  <c r="BM98" i="12"/>
  <c r="BL98" i="12"/>
  <c r="BK98" i="12"/>
  <c r="BJ98" i="12"/>
  <c r="BI98" i="12"/>
  <c r="BH98" i="12"/>
  <c r="BG98" i="12"/>
  <c r="BF98" i="12"/>
  <c r="BE98" i="12"/>
  <c r="BD98" i="12"/>
  <c r="BC98" i="12"/>
  <c r="BB98" i="12"/>
  <c r="BA98" i="12"/>
  <c r="AZ98" i="12"/>
  <c r="AY98" i="12"/>
  <c r="AX98" i="12"/>
  <c r="AW98" i="12"/>
  <c r="AV98" i="12"/>
  <c r="AU98" i="12"/>
  <c r="AT98" i="12"/>
  <c r="AS98" i="12"/>
  <c r="AR98" i="12"/>
  <c r="AQ98" i="12"/>
  <c r="AP98" i="12"/>
  <c r="AO98" i="12"/>
  <c r="AN98" i="12"/>
  <c r="AM98" i="12"/>
  <c r="AL98" i="12"/>
  <c r="AK98" i="12"/>
  <c r="AJ98" i="12"/>
  <c r="AI98" i="12"/>
  <c r="AH98" i="12"/>
  <c r="AG98" i="12"/>
  <c r="AF98" i="12"/>
  <c r="AE98" i="12"/>
  <c r="AD98" i="12"/>
  <c r="AC98" i="12"/>
  <c r="AB98" i="12"/>
  <c r="AA98" i="12"/>
  <c r="Z98" i="12"/>
  <c r="Y98" i="12"/>
  <c r="X98" i="12"/>
  <c r="W98" i="12"/>
  <c r="V98" i="12"/>
  <c r="U98" i="12"/>
  <c r="T98" i="12"/>
  <c r="S98" i="12"/>
  <c r="R98" i="12"/>
  <c r="Q98" i="12"/>
  <c r="P98" i="12"/>
  <c r="O98" i="12"/>
  <c r="N98" i="12"/>
  <c r="M98" i="12"/>
  <c r="L98" i="12"/>
  <c r="K98" i="12"/>
  <c r="J98" i="12"/>
  <c r="I98" i="12"/>
  <c r="H98" i="12"/>
  <c r="G98" i="12"/>
  <c r="F98" i="12"/>
  <c r="E98" i="12"/>
  <c r="D98" i="12"/>
  <c r="Q92" i="12"/>
  <c r="Q94" i="12" s="1"/>
  <c r="B92" i="12"/>
  <c r="CY88" i="12"/>
  <c r="A88" i="12"/>
  <c r="CY87" i="12"/>
  <c r="A87" i="12"/>
  <c r="CY86" i="12"/>
  <c r="A86" i="12"/>
  <c r="CY85" i="12"/>
  <c r="A85" i="12"/>
  <c r="CY84" i="12"/>
  <c r="A84" i="12"/>
  <c r="CY83" i="12"/>
  <c r="A83" i="12"/>
  <c r="CY82" i="12"/>
  <c r="A82" i="12"/>
  <c r="CY81" i="12"/>
  <c r="A81" i="12"/>
  <c r="CY80" i="12"/>
  <c r="A80" i="12"/>
  <c r="CY79" i="12"/>
  <c r="A79" i="12"/>
  <c r="CY78" i="12"/>
  <c r="A78" i="12"/>
  <c r="CY77" i="12"/>
  <c r="A77" i="12"/>
  <c r="CY76" i="12"/>
  <c r="A76" i="12"/>
  <c r="CY75" i="12"/>
  <c r="A75" i="12"/>
  <c r="CY74" i="12"/>
  <c r="A74" i="12"/>
  <c r="CY73" i="12"/>
  <c r="A73" i="12"/>
  <c r="CY72" i="12"/>
  <c r="A72" i="12"/>
  <c r="CY71" i="12"/>
  <c r="A71" i="12"/>
  <c r="CY70" i="12"/>
  <c r="A70" i="12"/>
  <c r="CY69" i="12"/>
  <c r="A69" i="12"/>
  <c r="CY68" i="12"/>
  <c r="A68" i="12"/>
  <c r="CY67" i="12"/>
  <c r="A67" i="12"/>
  <c r="CY66" i="12"/>
  <c r="A66" i="12"/>
  <c r="CY65" i="12"/>
  <c r="A65" i="12"/>
  <c r="CY64" i="12"/>
  <c r="A64" i="12"/>
  <c r="CY63" i="12"/>
  <c r="A63" i="12"/>
  <c r="CY62" i="12"/>
  <c r="A62" i="12"/>
  <c r="CY61" i="12"/>
  <c r="A61" i="12"/>
  <c r="CY60" i="12"/>
  <c r="A60" i="12"/>
  <c r="CY59" i="12"/>
  <c r="A59" i="12"/>
  <c r="CY58" i="12"/>
  <c r="A58" i="12"/>
  <c r="CY57" i="12"/>
  <c r="A57" i="12"/>
  <c r="CY56" i="12"/>
  <c r="A56" i="12"/>
  <c r="CY55" i="12"/>
  <c r="A55" i="12"/>
  <c r="CY54" i="12"/>
  <c r="A54" i="12"/>
  <c r="CY53" i="12"/>
  <c r="A53" i="12"/>
  <c r="CY52" i="12"/>
  <c r="A52" i="12"/>
  <c r="CY51" i="12"/>
  <c r="A51" i="12"/>
  <c r="CY50" i="12"/>
  <c r="A50" i="12"/>
  <c r="CY49" i="12"/>
  <c r="A49" i="12"/>
  <c r="CY48" i="12"/>
  <c r="A48" i="12"/>
  <c r="CY47" i="12"/>
  <c r="A47" i="12"/>
  <c r="CY46" i="12"/>
  <c r="A46" i="12"/>
  <c r="CY45" i="12"/>
  <c r="A45" i="12"/>
  <c r="CY44" i="12"/>
  <c r="A44" i="12"/>
  <c r="CY43" i="12"/>
  <c r="A43" i="12"/>
  <c r="CY42" i="12"/>
  <c r="A42" i="12"/>
  <c r="CY41" i="12"/>
  <c r="A41" i="12"/>
  <c r="CY40" i="12"/>
  <c r="A40" i="12"/>
  <c r="CY39" i="12"/>
  <c r="A39" i="12"/>
  <c r="CY38" i="12"/>
  <c r="A38" i="12"/>
  <c r="CY37" i="12"/>
  <c r="A37" i="12"/>
  <c r="CY36" i="12"/>
  <c r="A36" i="12"/>
  <c r="CY35" i="12"/>
  <c r="A35" i="12"/>
  <c r="CY34" i="12"/>
  <c r="C34" i="12"/>
  <c r="A34" i="12"/>
  <c r="CY33" i="12"/>
  <c r="C33" i="12"/>
  <c r="A33" i="12"/>
  <c r="CY32" i="12"/>
  <c r="A32" i="12"/>
  <c r="CY31" i="12"/>
  <c r="C31" i="12"/>
  <c r="A31" i="12"/>
  <c r="CY30" i="12"/>
  <c r="C30" i="12"/>
  <c r="A30" i="12"/>
  <c r="CY29" i="12"/>
  <c r="A29" i="12"/>
  <c r="CY28" i="12"/>
  <c r="A28" i="12"/>
  <c r="CY27" i="12"/>
  <c r="A27" i="12"/>
  <c r="CY26" i="12"/>
  <c r="A26" i="12"/>
  <c r="CY25" i="12"/>
  <c r="C25" i="12"/>
  <c r="A25" i="12"/>
  <c r="CY24" i="12"/>
  <c r="C24" i="12"/>
  <c r="A24" i="12"/>
  <c r="CY23" i="12"/>
  <c r="C23" i="12"/>
  <c r="CX22" i="12"/>
  <c r="CW22" i="12"/>
  <c r="CV22" i="12"/>
  <c r="CU22" i="12"/>
  <c r="CT22" i="12"/>
  <c r="CS22" i="12"/>
  <c r="CR22" i="12"/>
  <c r="CQ22" i="12"/>
  <c r="CP22" i="12"/>
  <c r="CO22" i="12"/>
  <c r="CN22" i="12"/>
  <c r="CM22" i="12"/>
  <c r="CL22" i="12"/>
  <c r="CK22" i="12"/>
  <c r="CJ22" i="12"/>
  <c r="CI22" i="12"/>
  <c r="CH22" i="12"/>
  <c r="CG22" i="12"/>
  <c r="CF22" i="12"/>
  <c r="CE22" i="12"/>
  <c r="CD22" i="12"/>
  <c r="CC22" i="12"/>
  <c r="CB22" i="12"/>
  <c r="CA22" i="12"/>
  <c r="BZ22" i="12"/>
  <c r="BY22" i="12"/>
  <c r="BX22" i="12"/>
  <c r="BW22" i="12"/>
  <c r="BV22" i="12"/>
  <c r="BU22" i="12"/>
  <c r="BT22" i="12"/>
  <c r="BS22" i="12"/>
  <c r="BR22" i="12"/>
  <c r="BQ22" i="12"/>
  <c r="BP22" i="12"/>
  <c r="BO22" i="12"/>
  <c r="BN22" i="12"/>
  <c r="BM22" i="12"/>
  <c r="BL22" i="12"/>
  <c r="BK22" i="12"/>
  <c r="BJ22" i="12"/>
  <c r="BI22" i="12"/>
  <c r="BH22" i="12"/>
  <c r="BG22" i="12"/>
  <c r="BF22" i="12"/>
  <c r="BE22" i="12"/>
  <c r="BD22" i="12"/>
  <c r="BC22" i="12"/>
  <c r="BB22" i="12"/>
  <c r="BA22" i="12"/>
  <c r="AZ22" i="12"/>
  <c r="AY22" i="12"/>
  <c r="AX22" i="12"/>
  <c r="AW22" i="12"/>
  <c r="AV22" i="12"/>
  <c r="AU22" i="12"/>
  <c r="AT22" i="12"/>
  <c r="AS22" i="12"/>
  <c r="AR22" i="12"/>
  <c r="AQ22" i="12"/>
  <c r="AP22" i="12"/>
  <c r="AO22" i="12"/>
  <c r="AN22" i="12"/>
  <c r="AM22" i="12"/>
  <c r="AL22" i="12"/>
  <c r="AK22" i="12"/>
  <c r="AJ22" i="12"/>
  <c r="AI22" i="12"/>
  <c r="AH22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C22" i="12"/>
  <c r="B17" i="12"/>
  <c r="B16" i="12"/>
  <c r="B15" i="12"/>
  <c r="D9" i="12"/>
  <c r="A5" i="12"/>
  <c r="A4" i="12"/>
  <c r="A3" i="12"/>
  <c r="A2" i="12"/>
  <c r="BD97" i="11"/>
  <c r="BC97" i="11"/>
  <c r="BB97" i="11"/>
  <c r="BA97" i="11"/>
  <c r="AZ97" i="11"/>
  <c r="AY97" i="11"/>
  <c r="AX97" i="11"/>
  <c r="AW97" i="11"/>
  <c r="AV97" i="11"/>
  <c r="AU97" i="11"/>
  <c r="AT97" i="11"/>
  <c r="AS97" i="11"/>
  <c r="AR97" i="11"/>
  <c r="AQ97" i="11"/>
  <c r="AP97" i="11"/>
  <c r="AO97" i="11"/>
  <c r="AN97" i="11"/>
  <c r="AM97" i="11"/>
  <c r="AL97" i="11"/>
  <c r="AK97" i="11"/>
  <c r="AJ97" i="11"/>
  <c r="AI97" i="11"/>
  <c r="AH97" i="11"/>
  <c r="AG97" i="11"/>
  <c r="AF97" i="11"/>
  <c r="AE97" i="11"/>
  <c r="AD97" i="11"/>
  <c r="AC97" i="11"/>
  <c r="AB97" i="11"/>
  <c r="AA97" i="11"/>
  <c r="Z97" i="11"/>
  <c r="Y97" i="11"/>
  <c r="X97" i="11"/>
  <c r="W97" i="11"/>
  <c r="V97" i="11"/>
  <c r="U97" i="11"/>
  <c r="T97" i="11"/>
  <c r="S97" i="11"/>
  <c r="R97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E97" i="11"/>
  <c r="D97" i="11"/>
  <c r="Q93" i="11"/>
  <c r="Q91" i="11"/>
  <c r="B91" i="11"/>
  <c r="BE88" i="11"/>
  <c r="A88" i="11"/>
  <c r="BE87" i="11"/>
  <c r="A87" i="11"/>
  <c r="BE86" i="11"/>
  <c r="A86" i="11"/>
  <c r="BE85" i="11"/>
  <c r="A85" i="11"/>
  <c r="BE84" i="11"/>
  <c r="A84" i="11"/>
  <c r="BE83" i="11"/>
  <c r="A83" i="11"/>
  <c r="BE82" i="11"/>
  <c r="A82" i="11"/>
  <c r="BE81" i="11"/>
  <c r="A81" i="11"/>
  <c r="BE80" i="11"/>
  <c r="A80" i="11"/>
  <c r="BE79" i="11"/>
  <c r="A79" i="11"/>
  <c r="BE78" i="11"/>
  <c r="A78" i="11"/>
  <c r="BE77" i="11"/>
  <c r="A77" i="11"/>
  <c r="BE76" i="11"/>
  <c r="A76" i="11"/>
  <c r="BE75" i="11"/>
  <c r="A75" i="11"/>
  <c r="BE74" i="11"/>
  <c r="A74" i="11"/>
  <c r="BE73" i="11"/>
  <c r="A73" i="11"/>
  <c r="BE72" i="11"/>
  <c r="A72" i="11"/>
  <c r="BE71" i="11"/>
  <c r="A71" i="11"/>
  <c r="BE70" i="11"/>
  <c r="A70" i="11"/>
  <c r="BE69" i="11"/>
  <c r="A69" i="11"/>
  <c r="BE68" i="11"/>
  <c r="A68" i="11"/>
  <c r="BE67" i="11"/>
  <c r="A67" i="11"/>
  <c r="BE66" i="11"/>
  <c r="A66" i="11"/>
  <c r="BE65" i="11"/>
  <c r="A65" i="11"/>
  <c r="BE64" i="11"/>
  <c r="A64" i="11"/>
  <c r="BE63" i="11"/>
  <c r="A63" i="11"/>
  <c r="BE62" i="11"/>
  <c r="A62" i="11"/>
  <c r="BE61" i="11"/>
  <c r="A61" i="11"/>
  <c r="BE60" i="11"/>
  <c r="A60" i="11"/>
  <c r="BE59" i="11"/>
  <c r="A59" i="11"/>
  <c r="BE58" i="11"/>
  <c r="A58" i="11"/>
  <c r="BE57" i="11"/>
  <c r="A57" i="11"/>
  <c r="BE56" i="11"/>
  <c r="A56" i="11"/>
  <c r="BE55" i="11"/>
  <c r="A55" i="11"/>
  <c r="BE54" i="11"/>
  <c r="A54" i="11"/>
  <c r="BE53" i="11"/>
  <c r="A53" i="11"/>
  <c r="BE52" i="11"/>
  <c r="A52" i="11"/>
  <c r="BE51" i="11"/>
  <c r="A51" i="11"/>
  <c r="BE50" i="11"/>
  <c r="A50" i="11"/>
  <c r="BE49" i="11"/>
  <c r="A49" i="11"/>
  <c r="BE48" i="11"/>
  <c r="A48" i="11"/>
  <c r="BE47" i="11"/>
  <c r="A47" i="11"/>
  <c r="BE46" i="11"/>
  <c r="A46" i="11"/>
  <c r="BE45" i="11"/>
  <c r="A45" i="11"/>
  <c r="BE44" i="11"/>
  <c r="A44" i="11"/>
  <c r="BE43" i="11"/>
  <c r="A43" i="11"/>
  <c r="BE42" i="11"/>
  <c r="A42" i="11"/>
  <c r="BE41" i="11"/>
  <c r="A41" i="11"/>
  <c r="BE40" i="11"/>
  <c r="A40" i="11"/>
  <c r="BE39" i="11"/>
  <c r="A39" i="11"/>
  <c r="BE38" i="11"/>
  <c r="A38" i="11"/>
  <c r="BE37" i="11"/>
  <c r="A37" i="11"/>
  <c r="BE36" i="11"/>
  <c r="A36" i="11"/>
  <c r="BE35" i="11"/>
  <c r="A35" i="11"/>
  <c r="BE34" i="11"/>
  <c r="C34" i="11"/>
  <c r="A34" i="11"/>
  <c r="BE33" i="11"/>
  <c r="C33" i="11"/>
  <c r="A33" i="11"/>
  <c r="BE32" i="11"/>
  <c r="A32" i="11"/>
  <c r="BE31" i="11"/>
  <c r="C31" i="11"/>
  <c r="A31" i="11"/>
  <c r="BE30" i="11"/>
  <c r="C30" i="11"/>
  <c r="A30" i="11"/>
  <c r="BE29" i="11"/>
  <c r="A29" i="11"/>
  <c r="BE28" i="11"/>
  <c r="A28" i="11"/>
  <c r="BE27" i="11"/>
  <c r="A27" i="11"/>
  <c r="BE26" i="11"/>
  <c r="A26" i="11"/>
  <c r="BE25" i="11"/>
  <c r="C25" i="11"/>
  <c r="A25" i="11"/>
  <c r="BE24" i="11"/>
  <c r="C24" i="11"/>
  <c r="A24" i="11"/>
  <c r="BE23" i="11"/>
  <c r="C23" i="11"/>
  <c r="BD22" i="11"/>
  <c r="BC22" i="11"/>
  <c r="BB22" i="11"/>
  <c r="BA22" i="11"/>
  <c r="AZ22" i="11"/>
  <c r="AY22" i="11"/>
  <c r="AX22" i="11"/>
  <c r="AW22" i="11"/>
  <c r="AV22" i="11"/>
  <c r="AU22" i="11"/>
  <c r="AT22" i="11"/>
  <c r="AS22" i="11"/>
  <c r="AR22" i="11"/>
  <c r="AQ22" i="11"/>
  <c r="AP22" i="11"/>
  <c r="AO22" i="11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C22" i="11"/>
  <c r="B17" i="11"/>
  <c r="B16" i="11"/>
  <c r="B15" i="11"/>
  <c r="C9" i="11"/>
  <c r="A5" i="11"/>
  <c r="A4" i="11"/>
  <c r="A3" i="11"/>
  <c r="A2" i="11"/>
  <c r="CY22" i="12" l="1"/>
  <c r="BE22" i="11"/>
  <c r="B15" i="8"/>
  <c r="B15" i="7"/>
  <c r="B14" i="9"/>
  <c r="BD96" i="9"/>
  <c r="BC96" i="9"/>
  <c r="BB96" i="9"/>
  <c r="BA96" i="9"/>
  <c r="AZ96" i="9"/>
  <c r="AY96" i="9"/>
  <c r="AX96" i="9"/>
  <c r="AW96" i="9"/>
  <c r="AV96" i="9"/>
  <c r="AU96" i="9"/>
  <c r="AT96" i="9"/>
  <c r="AS96" i="9"/>
  <c r="AR96" i="9"/>
  <c r="AQ96" i="9"/>
  <c r="AP96" i="9"/>
  <c r="AO96" i="9"/>
  <c r="AN96" i="9"/>
  <c r="AM96" i="9"/>
  <c r="AL96" i="9"/>
  <c r="AK96" i="9"/>
  <c r="AJ96" i="9"/>
  <c r="AI96" i="9"/>
  <c r="AH96" i="9"/>
  <c r="AG96" i="9"/>
  <c r="AF96" i="9"/>
  <c r="AE96" i="9"/>
  <c r="AD96" i="9"/>
  <c r="AC96" i="9"/>
  <c r="AB96" i="9"/>
  <c r="AA96" i="9"/>
  <c r="Z96" i="9"/>
  <c r="Y96" i="9"/>
  <c r="X96" i="9"/>
  <c r="W96" i="9"/>
  <c r="V96" i="9"/>
  <c r="U96" i="9"/>
  <c r="T96" i="9"/>
  <c r="S96" i="9"/>
  <c r="R96" i="9"/>
  <c r="Q96" i="9"/>
  <c r="P96" i="9"/>
  <c r="O96" i="9"/>
  <c r="N96" i="9"/>
  <c r="M96" i="9"/>
  <c r="L96" i="9"/>
  <c r="K96" i="9"/>
  <c r="J96" i="9"/>
  <c r="I96" i="9"/>
  <c r="H96" i="9"/>
  <c r="G96" i="9"/>
  <c r="F96" i="9"/>
  <c r="E96" i="9"/>
  <c r="D96" i="9"/>
  <c r="Q90" i="9"/>
  <c r="Q92" i="9" s="1"/>
  <c r="B90" i="9"/>
  <c r="BE87" i="9"/>
  <c r="A87" i="9"/>
  <c r="BE86" i="9"/>
  <c r="A86" i="9"/>
  <c r="BE85" i="9"/>
  <c r="A85" i="9"/>
  <c r="BE84" i="9"/>
  <c r="A84" i="9"/>
  <c r="BE83" i="9"/>
  <c r="A83" i="9"/>
  <c r="BE82" i="9"/>
  <c r="A82" i="9"/>
  <c r="BE81" i="9"/>
  <c r="A81" i="9"/>
  <c r="BE80" i="9"/>
  <c r="A80" i="9"/>
  <c r="BE79" i="9"/>
  <c r="A79" i="9"/>
  <c r="BE78" i="9"/>
  <c r="A78" i="9"/>
  <c r="BE77" i="9"/>
  <c r="A77" i="9"/>
  <c r="BE76" i="9"/>
  <c r="A76" i="9"/>
  <c r="BE75" i="9"/>
  <c r="A75" i="9"/>
  <c r="BE74" i="9"/>
  <c r="A74" i="9"/>
  <c r="BE73" i="9"/>
  <c r="A73" i="9"/>
  <c r="BE72" i="9"/>
  <c r="A72" i="9"/>
  <c r="BE71" i="9"/>
  <c r="A71" i="9"/>
  <c r="BE70" i="9"/>
  <c r="A70" i="9"/>
  <c r="BE69" i="9"/>
  <c r="A69" i="9"/>
  <c r="BE68" i="9"/>
  <c r="A68" i="9"/>
  <c r="BE67" i="9"/>
  <c r="A67" i="9"/>
  <c r="BE66" i="9"/>
  <c r="A66" i="9"/>
  <c r="BE65" i="9"/>
  <c r="A65" i="9"/>
  <c r="BE64" i="9"/>
  <c r="A64" i="9"/>
  <c r="BE63" i="9"/>
  <c r="A63" i="9"/>
  <c r="BE62" i="9"/>
  <c r="A62" i="9"/>
  <c r="BE61" i="9"/>
  <c r="A61" i="9"/>
  <c r="BE60" i="9"/>
  <c r="A60" i="9"/>
  <c r="BE59" i="9"/>
  <c r="A59" i="9"/>
  <c r="BE58" i="9"/>
  <c r="A58" i="9"/>
  <c r="BE57" i="9"/>
  <c r="A57" i="9"/>
  <c r="BE56" i="9"/>
  <c r="A56" i="9"/>
  <c r="BE55" i="9"/>
  <c r="A55" i="9"/>
  <c r="BE54" i="9"/>
  <c r="A54" i="9"/>
  <c r="BE53" i="9"/>
  <c r="A53" i="9"/>
  <c r="BE52" i="9"/>
  <c r="A52" i="9"/>
  <c r="BE51" i="9"/>
  <c r="A51" i="9"/>
  <c r="BE50" i="9"/>
  <c r="A50" i="9"/>
  <c r="BE49" i="9"/>
  <c r="A49" i="9"/>
  <c r="BE48" i="9"/>
  <c r="A48" i="9"/>
  <c r="BE47" i="9"/>
  <c r="A47" i="9"/>
  <c r="BE46" i="9"/>
  <c r="A46" i="9"/>
  <c r="BE45" i="9"/>
  <c r="A45" i="9"/>
  <c r="BE44" i="9"/>
  <c r="A44" i="9"/>
  <c r="BE43" i="9"/>
  <c r="A43" i="9"/>
  <c r="BE42" i="9"/>
  <c r="A42" i="9"/>
  <c r="BE41" i="9"/>
  <c r="A41" i="9"/>
  <c r="BE40" i="9"/>
  <c r="A40" i="9"/>
  <c r="BE39" i="9"/>
  <c r="A39" i="9"/>
  <c r="BE38" i="9"/>
  <c r="A38" i="9"/>
  <c r="BE37" i="9"/>
  <c r="A37" i="9"/>
  <c r="BE36" i="9"/>
  <c r="A36" i="9"/>
  <c r="BE35" i="9"/>
  <c r="A35" i="9"/>
  <c r="BE34" i="9"/>
  <c r="A34" i="9"/>
  <c r="BE33" i="9"/>
  <c r="C33" i="9"/>
  <c r="A33" i="9"/>
  <c r="BE32" i="9"/>
  <c r="C32" i="9"/>
  <c r="A32" i="9"/>
  <c r="BE31" i="9"/>
  <c r="A31" i="9"/>
  <c r="BE30" i="9"/>
  <c r="C30" i="9"/>
  <c r="A30" i="9"/>
  <c r="BE29" i="9"/>
  <c r="C29" i="9"/>
  <c r="A29" i="9"/>
  <c r="BE28" i="9"/>
  <c r="A28" i="9"/>
  <c r="BE27" i="9"/>
  <c r="A27" i="9"/>
  <c r="BE26" i="9"/>
  <c r="A26" i="9"/>
  <c r="BE25" i="9"/>
  <c r="A25" i="9"/>
  <c r="BE24" i="9"/>
  <c r="C24" i="9"/>
  <c r="A24" i="9"/>
  <c r="BE23" i="9"/>
  <c r="C23" i="9"/>
  <c r="A23" i="9"/>
  <c r="BE22" i="9"/>
  <c r="C22" i="9"/>
  <c r="BD21" i="9"/>
  <c r="BC21" i="9"/>
  <c r="BB21" i="9"/>
  <c r="BA21" i="9"/>
  <c r="AZ21" i="9"/>
  <c r="AY21" i="9"/>
  <c r="AX21" i="9"/>
  <c r="AW21" i="9"/>
  <c r="AV21" i="9"/>
  <c r="AU21" i="9"/>
  <c r="AT21" i="9"/>
  <c r="AS21" i="9"/>
  <c r="AR21" i="9"/>
  <c r="AQ21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C21" i="9"/>
  <c r="B16" i="9"/>
  <c r="B15" i="9"/>
  <c r="C8" i="9"/>
  <c r="BE21" i="9" l="1"/>
  <c r="D9" i="8"/>
  <c r="A5" i="8"/>
  <c r="A4" i="8"/>
  <c r="A3" i="8"/>
  <c r="A2" i="8"/>
  <c r="D9" i="7"/>
  <c r="A5" i="7"/>
  <c r="A4" i="7"/>
  <c r="A3" i="7"/>
  <c r="A2" i="7"/>
  <c r="D81" i="2" l="1"/>
  <c r="D80" i="2"/>
  <c r="C88" i="11" l="1"/>
  <c r="C88" i="12"/>
  <c r="C87" i="9"/>
  <c r="C87" i="12"/>
  <c r="C87" i="11"/>
  <c r="C86" i="9"/>
  <c r="C22" i="8"/>
  <c r="C22" i="7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A22" i="8"/>
  <c r="BB22" i="8"/>
  <c r="BC22" i="8"/>
  <c r="BD22" i="8"/>
  <c r="BE22" i="8"/>
  <c r="BF22" i="8"/>
  <c r="BG22" i="8"/>
  <c r="BH22" i="8"/>
  <c r="BI22" i="8"/>
  <c r="BJ22" i="8"/>
  <c r="BK22" i="8"/>
  <c r="BL22" i="8"/>
  <c r="BM22" i="8"/>
  <c r="BN22" i="8"/>
  <c r="BO22" i="8"/>
  <c r="BP22" i="8"/>
  <c r="BQ22" i="8"/>
  <c r="BR22" i="8"/>
  <c r="BS22" i="8"/>
  <c r="BT22" i="8"/>
  <c r="BU22" i="8"/>
  <c r="BV22" i="8"/>
  <c r="BW22" i="8"/>
  <c r="BX22" i="8"/>
  <c r="BY22" i="8"/>
  <c r="BZ22" i="8"/>
  <c r="CA22" i="8"/>
  <c r="CB22" i="8"/>
  <c r="CC22" i="8"/>
  <c r="CD22" i="8"/>
  <c r="CE22" i="8"/>
  <c r="CF22" i="8"/>
  <c r="CG22" i="8"/>
  <c r="CH22" i="8"/>
  <c r="CI22" i="8"/>
  <c r="CJ22" i="8"/>
  <c r="CK22" i="8"/>
  <c r="CL22" i="8"/>
  <c r="CM22" i="8"/>
  <c r="CN22" i="8"/>
  <c r="CO22" i="8"/>
  <c r="CP22" i="8"/>
  <c r="CQ22" i="8"/>
  <c r="CR22" i="8"/>
  <c r="CS22" i="8"/>
  <c r="CT22" i="8"/>
  <c r="CU22" i="8"/>
  <c r="CV22" i="8"/>
  <c r="CW22" i="8"/>
  <c r="CX22" i="8"/>
  <c r="CY22" i="8"/>
  <c r="CZ22" i="8"/>
  <c r="DA22" i="8"/>
  <c r="DB22" i="8"/>
  <c r="DC22" i="8"/>
  <c r="DD22" i="8"/>
  <c r="DE22" i="8"/>
  <c r="DF22" i="8"/>
  <c r="DG22" i="8"/>
  <c r="DH22" i="8"/>
  <c r="DI22" i="8"/>
  <c r="DJ22" i="8"/>
  <c r="DK22" i="8"/>
  <c r="DL22" i="8"/>
  <c r="DM22" i="8"/>
  <c r="DN22" i="8"/>
  <c r="DO22" i="8"/>
  <c r="DP22" i="8"/>
  <c r="DQ22" i="8"/>
  <c r="DR22" i="8"/>
  <c r="DS22" i="8"/>
  <c r="DT22" i="8"/>
  <c r="DU22" i="8"/>
  <c r="DV22" i="8"/>
  <c r="DW22" i="8"/>
  <c r="DX22" i="8"/>
  <c r="DY22" i="8"/>
  <c r="DZ22" i="8"/>
  <c r="EA22" i="8"/>
  <c r="EB22" i="8"/>
  <c r="EC22" i="8"/>
  <c r="ED22" i="8"/>
  <c r="EE22" i="8"/>
  <c r="EF22" i="8"/>
  <c r="EG22" i="8"/>
  <c r="EH22" i="8"/>
  <c r="EI22" i="8"/>
  <c r="EJ22" i="8"/>
  <c r="EK22" i="8"/>
  <c r="EL22" i="8"/>
  <c r="EM22" i="8"/>
  <c r="EN22" i="8"/>
  <c r="EO22" i="8"/>
  <c r="EP22" i="8"/>
  <c r="EQ22" i="8"/>
  <c r="ER22" i="8"/>
  <c r="ES22" i="8"/>
  <c r="ET22" i="8"/>
  <c r="EU22" i="8"/>
  <c r="EV22" i="8"/>
  <c r="EW22" i="8"/>
  <c r="EX22" i="8"/>
  <c r="EY22" i="8"/>
  <c r="EZ22" i="8"/>
  <c r="FA22" i="8"/>
  <c r="FB22" i="8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AI22" i="7"/>
  <c r="AJ22" i="7"/>
  <c r="AK22" i="7"/>
  <c r="AL22" i="7"/>
  <c r="AM22" i="7"/>
  <c r="AN22" i="7"/>
  <c r="AO22" i="7"/>
  <c r="AP22" i="7"/>
  <c r="AQ22" i="7"/>
  <c r="AR22" i="7"/>
  <c r="AS22" i="7"/>
  <c r="AT22" i="7"/>
  <c r="AU22" i="7"/>
  <c r="AV22" i="7"/>
  <c r="AW22" i="7"/>
  <c r="AX22" i="7"/>
  <c r="AY22" i="7"/>
  <c r="AZ22" i="7"/>
  <c r="BA22" i="7"/>
  <c r="BB22" i="7"/>
  <c r="BC22" i="7"/>
  <c r="BD22" i="7"/>
  <c r="BE22" i="7"/>
  <c r="BF22" i="7"/>
  <c r="BG22" i="7"/>
  <c r="BH22" i="7"/>
  <c r="BI22" i="7"/>
  <c r="BJ22" i="7"/>
  <c r="BK22" i="7"/>
  <c r="BL22" i="7"/>
  <c r="BM22" i="7"/>
  <c r="BN22" i="7"/>
  <c r="BO22" i="7"/>
  <c r="BP22" i="7"/>
  <c r="BQ22" i="7"/>
  <c r="BR22" i="7"/>
  <c r="BS22" i="7"/>
  <c r="BT22" i="7"/>
  <c r="BU22" i="7"/>
  <c r="BV22" i="7"/>
  <c r="BW22" i="7"/>
  <c r="BX22" i="7"/>
  <c r="BY22" i="7"/>
  <c r="BZ22" i="7"/>
  <c r="CA22" i="7"/>
  <c r="CB22" i="7"/>
  <c r="CC22" i="7"/>
  <c r="CD22" i="7"/>
  <c r="CE22" i="7"/>
  <c r="CF22" i="7"/>
  <c r="CG22" i="7"/>
  <c r="CH22" i="7"/>
  <c r="CI22" i="7"/>
  <c r="CJ22" i="7"/>
  <c r="CK22" i="7"/>
  <c r="CL22" i="7"/>
  <c r="CM22" i="7"/>
  <c r="CN22" i="7"/>
  <c r="CO22" i="7"/>
  <c r="CP22" i="7"/>
  <c r="CQ22" i="7"/>
  <c r="CR22" i="7"/>
  <c r="CS22" i="7"/>
  <c r="CT22" i="7"/>
  <c r="CU22" i="7"/>
  <c r="CV22" i="7"/>
  <c r="CW22" i="7"/>
  <c r="CX22" i="7"/>
  <c r="Q93" i="8" l="1"/>
  <c r="CZ98" i="8"/>
  <c r="DA98" i="8"/>
  <c r="DB98" i="8"/>
  <c r="DC98" i="8"/>
  <c r="DD98" i="8"/>
  <c r="DE98" i="8"/>
  <c r="DF98" i="8"/>
  <c r="DG98" i="8"/>
  <c r="DH98" i="8"/>
  <c r="DI98" i="8"/>
  <c r="DJ98" i="8"/>
  <c r="DK98" i="8"/>
  <c r="DL98" i="8"/>
  <c r="DM98" i="8"/>
  <c r="DN98" i="8"/>
  <c r="DO98" i="8"/>
  <c r="DP98" i="8"/>
  <c r="DQ98" i="8"/>
  <c r="DR98" i="8"/>
  <c r="DS98" i="8"/>
  <c r="DT98" i="8"/>
  <c r="DU98" i="8"/>
  <c r="DV98" i="8"/>
  <c r="DW98" i="8"/>
  <c r="DX98" i="8"/>
  <c r="DY98" i="8"/>
  <c r="DZ98" i="8"/>
  <c r="EA98" i="8"/>
  <c r="EB98" i="8"/>
  <c r="EC98" i="8"/>
  <c r="ED98" i="8"/>
  <c r="EE98" i="8"/>
  <c r="EF98" i="8"/>
  <c r="EG98" i="8"/>
  <c r="EH98" i="8"/>
  <c r="EI98" i="8"/>
  <c r="EJ98" i="8"/>
  <c r="EK98" i="8"/>
  <c r="EL98" i="8"/>
  <c r="EM98" i="8"/>
  <c r="EN98" i="8"/>
  <c r="EO98" i="8"/>
  <c r="EP98" i="8"/>
  <c r="EQ98" i="8"/>
  <c r="ER98" i="8"/>
  <c r="ES98" i="8"/>
  <c r="ET98" i="8"/>
  <c r="EU98" i="8"/>
  <c r="EV98" i="8"/>
  <c r="EW98" i="8"/>
  <c r="EX98" i="8"/>
  <c r="EY98" i="8"/>
  <c r="EZ98" i="8"/>
  <c r="FA98" i="8"/>
  <c r="FB98" i="8"/>
  <c r="CU98" i="8"/>
  <c r="CV98" i="8"/>
  <c r="CW98" i="8"/>
  <c r="CX98" i="8"/>
  <c r="CY98" i="8"/>
  <c r="CE98" i="8"/>
  <c r="CF98" i="8"/>
  <c r="CG98" i="8"/>
  <c r="CH98" i="8"/>
  <c r="CI98" i="8"/>
  <c r="CJ98" i="8"/>
  <c r="CK98" i="8"/>
  <c r="CL98" i="8"/>
  <c r="CM98" i="8"/>
  <c r="CN98" i="8"/>
  <c r="CO98" i="8"/>
  <c r="CP98" i="8"/>
  <c r="CQ98" i="8"/>
  <c r="CR98" i="8"/>
  <c r="CS98" i="8"/>
  <c r="CT98" i="8"/>
  <c r="CD98" i="8"/>
  <c r="CC98" i="8"/>
  <c r="CB98" i="8"/>
  <c r="CA98" i="8"/>
  <c r="BZ98" i="8"/>
  <c r="BY98" i="8"/>
  <c r="BX98" i="8"/>
  <c r="BW98" i="8"/>
  <c r="BV98" i="8"/>
  <c r="BU98" i="8"/>
  <c r="BT98" i="8"/>
  <c r="BS98" i="8"/>
  <c r="BR98" i="8"/>
  <c r="BQ98" i="8"/>
  <c r="BP98" i="8"/>
  <c r="BO98" i="8"/>
  <c r="BN98" i="8"/>
  <c r="BM98" i="8"/>
  <c r="BL98" i="8"/>
  <c r="BK98" i="8"/>
  <c r="BJ98" i="8"/>
  <c r="BI98" i="8"/>
  <c r="BH98" i="8"/>
  <c r="BG98" i="8"/>
  <c r="BF98" i="8"/>
  <c r="BE98" i="8"/>
  <c r="BD98" i="8"/>
  <c r="BC98" i="8"/>
  <c r="BB98" i="8"/>
  <c r="BA98" i="8"/>
  <c r="AZ98" i="8"/>
  <c r="AY98" i="8"/>
  <c r="AX98" i="8"/>
  <c r="AW98" i="8"/>
  <c r="AV98" i="8"/>
  <c r="AU98" i="8"/>
  <c r="AT98" i="8"/>
  <c r="AS98" i="8"/>
  <c r="AR98" i="8"/>
  <c r="AQ98" i="8"/>
  <c r="AP98" i="8"/>
  <c r="AO98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Q92" i="8"/>
  <c r="AF92" i="8" s="1"/>
  <c r="Q94" i="8" s="1"/>
  <c r="B92" i="8"/>
  <c r="FC88" i="8"/>
  <c r="C88" i="8"/>
  <c r="A88" i="8"/>
  <c r="FC87" i="8"/>
  <c r="A87" i="8"/>
  <c r="FC86" i="8"/>
  <c r="A86" i="8"/>
  <c r="FC85" i="8"/>
  <c r="A85" i="8"/>
  <c r="FC84" i="8"/>
  <c r="A84" i="8"/>
  <c r="FC83" i="8"/>
  <c r="A83" i="8"/>
  <c r="FC82" i="8"/>
  <c r="A82" i="8"/>
  <c r="FC81" i="8"/>
  <c r="A81" i="8"/>
  <c r="FC80" i="8"/>
  <c r="A80" i="8"/>
  <c r="FC79" i="8"/>
  <c r="A79" i="8"/>
  <c r="FC78" i="8"/>
  <c r="A78" i="8"/>
  <c r="FC77" i="8"/>
  <c r="A77" i="8"/>
  <c r="FC76" i="8"/>
  <c r="A76" i="8"/>
  <c r="FC75" i="8"/>
  <c r="A75" i="8"/>
  <c r="FC74" i="8"/>
  <c r="A74" i="8"/>
  <c r="FC73" i="8"/>
  <c r="A73" i="8"/>
  <c r="FC72" i="8"/>
  <c r="A72" i="8"/>
  <c r="FC71" i="8"/>
  <c r="A71" i="8"/>
  <c r="FC70" i="8"/>
  <c r="A70" i="8"/>
  <c r="FC69" i="8"/>
  <c r="A69" i="8"/>
  <c r="FC68" i="8"/>
  <c r="A68" i="8"/>
  <c r="FC67" i="8"/>
  <c r="A67" i="8"/>
  <c r="FC66" i="8"/>
  <c r="A66" i="8"/>
  <c r="FC65" i="8"/>
  <c r="A65" i="8"/>
  <c r="FC64" i="8"/>
  <c r="A64" i="8"/>
  <c r="FC63" i="8"/>
  <c r="A63" i="8"/>
  <c r="FC62" i="8"/>
  <c r="A62" i="8"/>
  <c r="FC61" i="8"/>
  <c r="A61" i="8"/>
  <c r="FC60" i="8"/>
  <c r="A60" i="8"/>
  <c r="FC59" i="8"/>
  <c r="A59" i="8"/>
  <c r="FC58" i="8"/>
  <c r="A58" i="8"/>
  <c r="FC57" i="8"/>
  <c r="A57" i="8"/>
  <c r="FC56" i="8"/>
  <c r="A56" i="8"/>
  <c r="FC55" i="8"/>
  <c r="A55" i="8"/>
  <c r="FC54" i="8"/>
  <c r="A54" i="8"/>
  <c r="FC53" i="8"/>
  <c r="A53" i="8"/>
  <c r="FC52" i="8"/>
  <c r="A52" i="8"/>
  <c r="FC51" i="8"/>
  <c r="A51" i="8"/>
  <c r="FC50" i="8"/>
  <c r="A50" i="8"/>
  <c r="FC49" i="8"/>
  <c r="A49" i="8"/>
  <c r="FC48" i="8"/>
  <c r="A48" i="8"/>
  <c r="FC47" i="8"/>
  <c r="A47" i="8"/>
  <c r="FC46" i="8"/>
  <c r="A46" i="8"/>
  <c r="FC45" i="8"/>
  <c r="A45" i="8"/>
  <c r="FC44" i="8"/>
  <c r="A44" i="8"/>
  <c r="FC43" i="8"/>
  <c r="A43" i="8"/>
  <c r="FC42" i="8"/>
  <c r="A42" i="8"/>
  <c r="FC41" i="8"/>
  <c r="A41" i="8"/>
  <c r="FC40" i="8"/>
  <c r="A40" i="8"/>
  <c r="FC39" i="8"/>
  <c r="A39" i="8"/>
  <c r="FC38" i="8"/>
  <c r="A38" i="8"/>
  <c r="FC37" i="8"/>
  <c r="A37" i="8"/>
  <c r="FC36" i="8"/>
  <c r="A36" i="8"/>
  <c r="FC35" i="8"/>
  <c r="A35" i="8"/>
  <c r="FC34" i="8"/>
  <c r="C34" i="8"/>
  <c r="A34" i="8"/>
  <c r="FC33" i="8"/>
  <c r="C33" i="8"/>
  <c r="A33" i="8"/>
  <c r="FC32" i="8"/>
  <c r="A32" i="8"/>
  <c r="FC31" i="8"/>
  <c r="C31" i="8"/>
  <c r="A31" i="8"/>
  <c r="FC30" i="8"/>
  <c r="C30" i="8"/>
  <c r="A30" i="8"/>
  <c r="FC29" i="8"/>
  <c r="A29" i="8"/>
  <c r="FC28" i="8"/>
  <c r="A28" i="8"/>
  <c r="FC27" i="8"/>
  <c r="A27" i="8"/>
  <c r="FC26" i="8"/>
  <c r="A26" i="8"/>
  <c r="FC25" i="8"/>
  <c r="C25" i="8"/>
  <c r="A25" i="8"/>
  <c r="FC24" i="8"/>
  <c r="C24" i="8"/>
  <c r="A24" i="8"/>
  <c r="FC23" i="8"/>
  <c r="C23" i="8"/>
  <c r="G22" i="8"/>
  <c r="F22" i="8"/>
  <c r="E22" i="8"/>
  <c r="B17" i="8"/>
  <c r="B16" i="8"/>
  <c r="FC22" i="8" l="1"/>
  <c r="Q93" i="7"/>
  <c r="AF92" i="7"/>
  <c r="Q94" i="7" s="1"/>
  <c r="CV98" i="7"/>
  <c r="CW98" i="7"/>
  <c r="CX98" i="7"/>
  <c r="AW98" i="7"/>
  <c r="AX98" i="7"/>
  <c r="AY98" i="7"/>
  <c r="AZ98" i="7"/>
  <c r="BA98" i="7"/>
  <c r="BB98" i="7"/>
  <c r="BC98" i="7"/>
  <c r="BD98" i="7"/>
  <c r="BE98" i="7"/>
  <c r="BF98" i="7"/>
  <c r="BG98" i="7"/>
  <c r="BH98" i="7"/>
  <c r="BI98" i="7"/>
  <c r="BJ98" i="7"/>
  <c r="BK98" i="7"/>
  <c r="BL98" i="7"/>
  <c r="BM98" i="7"/>
  <c r="BN98" i="7"/>
  <c r="BO98" i="7"/>
  <c r="BP98" i="7"/>
  <c r="BQ98" i="7"/>
  <c r="BR98" i="7"/>
  <c r="BS98" i="7"/>
  <c r="BT98" i="7"/>
  <c r="BU98" i="7"/>
  <c r="BV98" i="7"/>
  <c r="BW98" i="7"/>
  <c r="BX98" i="7"/>
  <c r="BY98" i="7"/>
  <c r="BZ98" i="7"/>
  <c r="CA98" i="7"/>
  <c r="CB98" i="7"/>
  <c r="CC98" i="7"/>
  <c r="CD98" i="7"/>
  <c r="CE98" i="7"/>
  <c r="CF98" i="7"/>
  <c r="CG98" i="7"/>
  <c r="CH98" i="7"/>
  <c r="CI98" i="7"/>
  <c r="CJ98" i="7"/>
  <c r="CK98" i="7"/>
  <c r="CL98" i="7"/>
  <c r="CM98" i="7"/>
  <c r="CN98" i="7"/>
  <c r="CO98" i="7"/>
  <c r="CP98" i="7"/>
  <c r="CQ98" i="7"/>
  <c r="CR98" i="7"/>
  <c r="CS98" i="7"/>
  <c r="CT98" i="7"/>
  <c r="CU98" i="7"/>
  <c r="AV98" i="7"/>
  <c r="AU98" i="7"/>
  <c r="AT98" i="7"/>
  <c r="AS98" i="7"/>
  <c r="AR98" i="7"/>
  <c r="AQ98" i="7"/>
  <c r="AP98" i="7"/>
  <c r="AO98" i="7"/>
  <c r="AN98" i="7"/>
  <c r="AM98" i="7"/>
  <c r="AL98" i="7"/>
  <c r="AK98" i="7"/>
  <c r="AJ98" i="7"/>
  <c r="AI98" i="7"/>
  <c r="AH98" i="7"/>
  <c r="AG98" i="7"/>
  <c r="AF98" i="7"/>
  <c r="AE98" i="7"/>
  <c r="AD98" i="7"/>
  <c r="AC98" i="7"/>
  <c r="AB98" i="7"/>
  <c r="AA98" i="7"/>
  <c r="Z98" i="7"/>
  <c r="Y98" i="7"/>
  <c r="X98" i="7"/>
  <c r="W98" i="7"/>
  <c r="V98" i="7"/>
  <c r="U98" i="7"/>
  <c r="T98" i="7"/>
  <c r="S98" i="7"/>
  <c r="R98" i="7"/>
  <c r="Q98" i="7"/>
  <c r="P98" i="7"/>
  <c r="O98" i="7"/>
  <c r="N98" i="7"/>
  <c r="M98" i="7"/>
  <c r="L98" i="7"/>
  <c r="K98" i="7"/>
  <c r="J98" i="7"/>
  <c r="I98" i="7"/>
  <c r="H98" i="7"/>
  <c r="G98" i="7"/>
  <c r="F98" i="7"/>
  <c r="E98" i="7"/>
  <c r="D98" i="7"/>
  <c r="B92" i="7"/>
  <c r="CY88" i="7"/>
  <c r="C88" i="7"/>
  <c r="A88" i="7"/>
  <c r="CY87" i="7"/>
  <c r="A87" i="7"/>
  <c r="CY86" i="7"/>
  <c r="A86" i="7"/>
  <c r="CY85" i="7"/>
  <c r="A85" i="7"/>
  <c r="CY84" i="7"/>
  <c r="A84" i="7"/>
  <c r="CY83" i="7"/>
  <c r="A83" i="7"/>
  <c r="CY82" i="7"/>
  <c r="A82" i="7"/>
  <c r="CY81" i="7"/>
  <c r="A81" i="7"/>
  <c r="CY80" i="7"/>
  <c r="A80" i="7"/>
  <c r="CY79" i="7"/>
  <c r="A79" i="7"/>
  <c r="CY78" i="7"/>
  <c r="A78" i="7"/>
  <c r="CY77" i="7"/>
  <c r="A77" i="7"/>
  <c r="CY76" i="7"/>
  <c r="A76" i="7"/>
  <c r="CY75" i="7"/>
  <c r="A75" i="7"/>
  <c r="CY74" i="7"/>
  <c r="A74" i="7"/>
  <c r="CY73" i="7"/>
  <c r="A73" i="7"/>
  <c r="CY72" i="7"/>
  <c r="A72" i="7"/>
  <c r="CY71" i="7"/>
  <c r="A71" i="7"/>
  <c r="CY70" i="7"/>
  <c r="A70" i="7"/>
  <c r="CY69" i="7"/>
  <c r="A69" i="7"/>
  <c r="CY68" i="7"/>
  <c r="A68" i="7"/>
  <c r="CY67" i="7"/>
  <c r="A67" i="7"/>
  <c r="CY66" i="7"/>
  <c r="A66" i="7"/>
  <c r="CY65" i="7"/>
  <c r="A65" i="7"/>
  <c r="CY64" i="7"/>
  <c r="A64" i="7"/>
  <c r="CY63" i="7"/>
  <c r="A63" i="7"/>
  <c r="CY62" i="7"/>
  <c r="A62" i="7"/>
  <c r="CY61" i="7"/>
  <c r="A61" i="7"/>
  <c r="CY60" i="7"/>
  <c r="A60" i="7"/>
  <c r="CY59" i="7"/>
  <c r="A59" i="7"/>
  <c r="CY58" i="7"/>
  <c r="A58" i="7"/>
  <c r="CY57" i="7"/>
  <c r="A57" i="7"/>
  <c r="CY56" i="7"/>
  <c r="A56" i="7"/>
  <c r="CY55" i="7"/>
  <c r="A55" i="7"/>
  <c r="CY54" i="7"/>
  <c r="A54" i="7"/>
  <c r="CY53" i="7"/>
  <c r="A53" i="7"/>
  <c r="CY52" i="7"/>
  <c r="A52" i="7"/>
  <c r="CY51" i="7"/>
  <c r="A51" i="7"/>
  <c r="CY50" i="7"/>
  <c r="A50" i="7"/>
  <c r="CY49" i="7"/>
  <c r="A49" i="7"/>
  <c r="CY48" i="7"/>
  <c r="A48" i="7"/>
  <c r="CY47" i="7"/>
  <c r="A47" i="7"/>
  <c r="CY46" i="7"/>
  <c r="A46" i="7"/>
  <c r="CY45" i="7"/>
  <c r="A45" i="7"/>
  <c r="CY44" i="7"/>
  <c r="A44" i="7"/>
  <c r="CY43" i="7"/>
  <c r="A43" i="7"/>
  <c r="CY42" i="7"/>
  <c r="A42" i="7"/>
  <c r="CY41" i="7"/>
  <c r="A41" i="7"/>
  <c r="CY40" i="7"/>
  <c r="A40" i="7"/>
  <c r="CY39" i="7"/>
  <c r="A39" i="7"/>
  <c r="CY38" i="7"/>
  <c r="A38" i="7"/>
  <c r="CY37" i="7"/>
  <c r="A37" i="7"/>
  <c r="CY36" i="7"/>
  <c r="A36" i="7"/>
  <c r="CY35" i="7"/>
  <c r="A35" i="7"/>
  <c r="CY34" i="7"/>
  <c r="C34" i="7"/>
  <c r="A34" i="7"/>
  <c r="CY33" i="7"/>
  <c r="C33" i="7"/>
  <c r="A33" i="7"/>
  <c r="CY32" i="7"/>
  <c r="A32" i="7"/>
  <c r="CY31" i="7"/>
  <c r="C31" i="7"/>
  <c r="A31" i="7"/>
  <c r="CY30" i="7"/>
  <c r="C30" i="7"/>
  <c r="A30" i="7"/>
  <c r="CY29" i="7"/>
  <c r="A29" i="7"/>
  <c r="CY28" i="7"/>
  <c r="A28" i="7"/>
  <c r="CY27" i="7"/>
  <c r="A27" i="7"/>
  <c r="CY26" i="7"/>
  <c r="A26" i="7"/>
  <c r="CY25" i="7"/>
  <c r="C25" i="7"/>
  <c r="A25" i="7"/>
  <c r="CY24" i="7"/>
  <c r="C24" i="7"/>
  <c r="A24" i="7"/>
  <c r="CY23" i="7"/>
  <c r="C23" i="7"/>
  <c r="G22" i="7"/>
  <c r="F22" i="7"/>
  <c r="E22" i="7"/>
  <c r="B17" i="7"/>
  <c r="B16" i="7"/>
  <c r="CY22" i="7" l="1"/>
  <c r="D25" i="2" l="1"/>
  <c r="D20" i="2"/>
  <c r="D21" i="2"/>
  <c r="D22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19" i="2"/>
  <c r="C84" i="12" l="1"/>
  <c r="C84" i="11"/>
  <c r="C83" i="9"/>
  <c r="C60" i="12"/>
  <c r="C60" i="11"/>
  <c r="C59" i="9"/>
  <c r="C44" i="12"/>
  <c r="C44" i="11"/>
  <c r="C43" i="9"/>
  <c r="C75" i="11"/>
  <c r="C75" i="12"/>
  <c r="C74" i="9"/>
  <c r="C59" i="11"/>
  <c r="C59" i="12"/>
  <c r="C58" i="9"/>
  <c r="C43" i="11"/>
  <c r="C43" i="12"/>
  <c r="C42" i="9"/>
  <c r="C66" i="12"/>
  <c r="C66" i="11"/>
  <c r="C65" i="9"/>
  <c r="C42" i="12"/>
  <c r="C42" i="11"/>
  <c r="C41" i="9"/>
  <c r="C73" i="12"/>
  <c r="C73" i="11"/>
  <c r="C72" i="9"/>
  <c r="C28" i="11"/>
  <c r="C28" i="12"/>
  <c r="C27" i="9"/>
  <c r="C64" i="11"/>
  <c r="C64" i="12"/>
  <c r="C63" i="9"/>
  <c r="C40" i="11"/>
  <c r="C40" i="12"/>
  <c r="C39" i="9"/>
  <c r="C32" i="11"/>
  <c r="C32" i="12"/>
  <c r="C31" i="9"/>
  <c r="C76" i="12"/>
  <c r="C76" i="11"/>
  <c r="C75" i="9"/>
  <c r="C36" i="12"/>
  <c r="C36" i="11"/>
  <c r="C35" i="9"/>
  <c r="C51" i="11"/>
  <c r="C51" i="12"/>
  <c r="C50" i="9"/>
  <c r="C82" i="12"/>
  <c r="C82" i="11"/>
  <c r="C81" i="9"/>
  <c r="C50" i="11"/>
  <c r="C50" i="12"/>
  <c r="C49" i="9"/>
  <c r="C81" i="12"/>
  <c r="C81" i="11"/>
  <c r="C80" i="9"/>
  <c r="C49" i="12"/>
  <c r="C49" i="11"/>
  <c r="C48" i="9"/>
  <c r="C80" i="11"/>
  <c r="C80" i="12"/>
  <c r="C79" i="9"/>
  <c r="C48" i="11"/>
  <c r="C48" i="12"/>
  <c r="C47" i="9"/>
  <c r="C26" i="11"/>
  <c r="C26" i="12"/>
  <c r="C25" i="9"/>
  <c r="C79" i="12"/>
  <c r="C79" i="11"/>
  <c r="C78" i="9"/>
  <c r="C71" i="12"/>
  <c r="C71" i="11"/>
  <c r="C70" i="9"/>
  <c r="C63" i="12"/>
  <c r="C63" i="11"/>
  <c r="C62" i="9"/>
  <c r="C55" i="12"/>
  <c r="C55" i="11"/>
  <c r="C54" i="9"/>
  <c r="C47" i="12"/>
  <c r="C47" i="11"/>
  <c r="C46" i="9"/>
  <c r="C62" i="11"/>
  <c r="C62" i="12"/>
  <c r="C61" i="9"/>
  <c r="C46" i="11"/>
  <c r="C46" i="12"/>
  <c r="C45" i="9"/>
  <c r="C38" i="12"/>
  <c r="C38" i="11"/>
  <c r="C37" i="9"/>
  <c r="C68" i="12"/>
  <c r="C68" i="11"/>
  <c r="C67" i="9"/>
  <c r="C52" i="12"/>
  <c r="C52" i="11"/>
  <c r="C51" i="9"/>
  <c r="C83" i="11"/>
  <c r="C83" i="12"/>
  <c r="C82" i="9"/>
  <c r="C67" i="11"/>
  <c r="C67" i="12"/>
  <c r="C66" i="9"/>
  <c r="C35" i="11"/>
  <c r="C35" i="12"/>
  <c r="C34" i="9"/>
  <c r="C74" i="12"/>
  <c r="C74" i="11"/>
  <c r="C73" i="9"/>
  <c r="C58" i="12"/>
  <c r="C58" i="11"/>
  <c r="C57" i="9"/>
  <c r="C29" i="12"/>
  <c r="C29" i="11"/>
  <c r="C28" i="9"/>
  <c r="C65" i="12"/>
  <c r="C65" i="11"/>
  <c r="C64" i="9"/>
  <c r="C57" i="11"/>
  <c r="C57" i="12"/>
  <c r="C56" i="9"/>
  <c r="C41" i="12"/>
  <c r="C41" i="11"/>
  <c r="C40" i="9"/>
  <c r="C72" i="11"/>
  <c r="C72" i="12"/>
  <c r="C71" i="9"/>
  <c r="C56" i="11"/>
  <c r="C56" i="12"/>
  <c r="C55" i="9"/>
  <c r="C27" i="11"/>
  <c r="C27" i="12"/>
  <c r="C26" i="9"/>
  <c r="C39" i="12"/>
  <c r="C39" i="11"/>
  <c r="C38" i="9"/>
  <c r="C86" i="12"/>
  <c r="C86" i="11"/>
  <c r="C85" i="9"/>
  <c r="C78" i="12"/>
  <c r="C78" i="11"/>
  <c r="C77" i="9"/>
  <c r="C70" i="12"/>
  <c r="C70" i="11"/>
  <c r="C69" i="9"/>
  <c r="C54" i="12"/>
  <c r="C54" i="11"/>
  <c r="C53" i="9"/>
  <c r="C85" i="12"/>
  <c r="C85" i="11"/>
  <c r="C84" i="9"/>
  <c r="C77" i="12"/>
  <c r="C77" i="11"/>
  <c r="C76" i="9"/>
  <c r="C69" i="12"/>
  <c r="C69" i="11"/>
  <c r="C68" i="9"/>
  <c r="C61" i="12"/>
  <c r="C61" i="11"/>
  <c r="C60" i="9"/>
  <c r="C53" i="12"/>
  <c r="C53" i="11"/>
  <c r="C52" i="9"/>
  <c r="C45" i="12"/>
  <c r="C45" i="11"/>
  <c r="C44" i="9"/>
  <c r="C37" i="12"/>
  <c r="C37" i="11"/>
  <c r="C36" i="9"/>
  <c r="C26" i="8"/>
  <c r="C26" i="7"/>
  <c r="C76" i="8"/>
  <c r="C76" i="7"/>
  <c r="C72" i="8"/>
  <c r="C72" i="7"/>
  <c r="C60" i="8"/>
  <c r="C60" i="7"/>
  <c r="C48" i="8"/>
  <c r="C48" i="7"/>
  <c r="C36" i="8"/>
  <c r="C36" i="7"/>
  <c r="C83" i="8"/>
  <c r="C83" i="7"/>
  <c r="C86" i="8"/>
  <c r="C86" i="7"/>
  <c r="C82" i="8"/>
  <c r="C82" i="7"/>
  <c r="C74" i="8"/>
  <c r="C74" i="7"/>
  <c r="C85" i="8"/>
  <c r="C85" i="7"/>
  <c r="C81" i="8"/>
  <c r="C81" i="7"/>
  <c r="C77" i="8"/>
  <c r="C77" i="7"/>
  <c r="C73" i="8"/>
  <c r="C73" i="7"/>
  <c r="C69" i="8"/>
  <c r="C69" i="7"/>
  <c r="C65" i="8"/>
  <c r="C65" i="7"/>
  <c r="C61" i="8"/>
  <c r="C61" i="7"/>
  <c r="C57" i="8"/>
  <c r="C57" i="7"/>
  <c r="C53" i="8"/>
  <c r="C53" i="7"/>
  <c r="C49" i="8"/>
  <c r="C49" i="7"/>
  <c r="C45" i="8"/>
  <c r="C45" i="7"/>
  <c r="C41" i="8"/>
  <c r="C41" i="7"/>
  <c r="C37" i="8"/>
  <c r="C37" i="7"/>
  <c r="C28" i="8"/>
  <c r="C28" i="7"/>
  <c r="C27" i="8"/>
  <c r="C27" i="7"/>
  <c r="C80" i="8"/>
  <c r="C80" i="7"/>
  <c r="C68" i="8"/>
  <c r="C68" i="7"/>
  <c r="C56" i="8"/>
  <c r="C56" i="7"/>
  <c r="C40" i="8"/>
  <c r="C40" i="7"/>
  <c r="C79" i="8"/>
  <c r="C79" i="7"/>
  <c r="C75" i="8"/>
  <c r="C75" i="7"/>
  <c r="C71" i="8"/>
  <c r="C71" i="7"/>
  <c r="C67" i="8"/>
  <c r="C67" i="7"/>
  <c r="C63" i="8"/>
  <c r="C63" i="7"/>
  <c r="C59" i="8"/>
  <c r="C59" i="7"/>
  <c r="C55" i="8"/>
  <c r="C55" i="7"/>
  <c r="C51" i="8"/>
  <c r="C51" i="7"/>
  <c r="C47" i="8"/>
  <c r="C47" i="7"/>
  <c r="C43" i="8"/>
  <c r="C43" i="7"/>
  <c r="C39" i="8"/>
  <c r="C39" i="7"/>
  <c r="C35" i="8"/>
  <c r="C35" i="7"/>
  <c r="C32" i="8"/>
  <c r="C32" i="7"/>
  <c r="C84" i="8"/>
  <c r="C84" i="7"/>
  <c r="C64" i="8"/>
  <c r="C64" i="7"/>
  <c r="C52" i="8"/>
  <c r="C52" i="7"/>
  <c r="C44" i="8"/>
  <c r="C44" i="7"/>
  <c r="C87" i="8"/>
  <c r="C87" i="7"/>
  <c r="C78" i="8"/>
  <c r="C78" i="7"/>
  <c r="C70" i="8"/>
  <c r="C70" i="7"/>
  <c r="C66" i="8"/>
  <c r="C66" i="7"/>
  <c r="C62" i="8"/>
  <c r="C62" i="7"/>
  <c r="C58" i="8"/>
  <c r="C58" i="7"/>
  <c r="C54" i="8"/>
  <c r="C54" i="7"/>
  <c r="C50" i="8"/>
  <c r="C50" i="7"/>
  <c r="C46" i="8"/>
  <c r="C46" i="7"/>
  <c r="C42" i="8"/>
  <c r="C42" i="7"/>
  <c r="C38" i="8"/>
  <c r="C38" i="7"/>
  <c r="C29" i="8"/>
  <c r="C29" i="7"/>
  <c r="D12" i="2" l="1"/>
  <c r="D10" i="2" l="1"/>
  <c r="D11" i="2" l="1"/>
  <c r="C8" i="2"/>
  <c r="C7" i="2"/>
  <c r="D7" i="2" s="1"/>
  <c r="D8" i="2" l="1"/>
  <c r="B9" i="2"/>
  <c r="C9" i="2"/>
  <c r="D9" i="2" s="1"/>
  <c r="B10" i="2" l="1"/>
  <c r="B18" i="11"/>
  <c r="B18" i="12"/>
  <c r="B17" i="9"/>
  <c r="B18" i="8"/>
  <c r="B18" i="7"/>
  <c r="B11" i="2" l="1"/>
  <c r="B19" i="11"/>
  <c r="B19" i="12"/>
  <c r="B18" i="9"/>
  <c r="B19" i="8"/>
  <c r="B19" i="7"/>
  <c r="B20" i="11" l="1"/>
  <c r="B19" i="9"/>
  <c r="B20" i="8"/>
  <c r="B20" i="7"/>
  <c r="B20" i="12"/>
  <c r="D12" i="9" l="1"/>
  <c r="D13" i="12"/>
  <c r="D13" i="7"/>
  <c r="D13" i="11"/>
  <c r="D13" i="8"/>
  <c r="D11" i="9" l="1"/>
  <c r="D89" i="8"/>
  <c r="E89" i="8" s="1"/>
  <c r="F89" i="8" s="1"/>
  <c r="G89" i="8" s="1"/>
  <c r="H89" i="8" s="1"/>
  <c r="I89" i="8" s="1"/>
  <c r="J89" i="8" s="1"/>
  <c r="K89" i="8" s="1"/>
  <c r="L89" i="8" s="1"/>
  <c r="M89" i="8" s="1"/>
  <c r="N89" i="8" s="1"/>
  <c r="O89" i="8" s="1"/>
  <c r="P89" i="8" s="1"/>
  <c r="Q89" i="8" s="1"/>
  <c r="R89" i="8" s="1"/>
  <c r="S89" i="8" s="1"/>
  <c r="T89" i="8" s="1"/>
  <c r="U89" i="8" s="1"/>
  <c r="V89" i="8" s="1"/>
  <c r="W89" i="8" s="1"/>
  <c r="X89" i="8" s="1"/>
  <c r="Y89" i="8" s="1"/>
  <c r="Z89" i="8" s="1"/>
  <c r="AA89" i="8" s="1"/>
  <c r="AB89" i="8" s="1"/>
  <c r="AC89" i="8" s="1"/>
  <c r="AD89" i="8" s="1"/>
  <c r="AE89" i="8" s="1"/>
  <c r="AF89" i="8" s="1"/>
  <c r="AG89" i="8" s="1"/>
  <c r="AH89" i="8" s="1"/>
  <c r="AI89" i="8" s="1"/>
  <c r="AJ89" i="8" s="1"/>
  <c r="AK89" i="8" s="1"/>
  <c r="AL89" i="8" s="1"/>
  <c r="AM89" i="8" s="1"/>
  <c r="AN89" i="8" s="1"/>
  <c r="AO89" i="8" s="1"/>
  <c r="AP89" i="8" s="1"/>
  <c r="AQ89" i="8" s="1"/>
  <c r="AR89" i="8" s="1"/>
  <c r="AS89" i="8" s="1"/>
  <c r="AT89" i="8" s="1"/>
  <c r="AU89" i="8" s="1"/>
  <c r="AV89" i="8" s="1"/>
  <c r="AW89" i="8" s="1"/>
  <c r="AX89" i="8" s="1"/>
  <c r="AY89" i="8" s="1"/>
  <c r="AZ89" i="8" s="1"/>
  <c r="BA89" i="8" s="1"/>
  <c r="BB89" i="8" s="1"/>
  <c r="BC89" i="8" s="1"/>
  <c r="BD89" i="8" s="1"/>
  <c r="BE89" i="8" s="1"/>
  <c r="BF89" i="8" s="1"/>
  <c r="BG89" i="8" s="1"/>
  <c r="BH89" i="8" s="1"/>
  <c r="BI89" i="8" s="1"/>
  <c r="BJ89" i="8" s="1"/>
  <c r="BK89" i="8" s="1"/>
  <c r="BL89" i="8" s="1"/>
  <c r="BM89" i="8" s="1"/>
  <c r="BN89" i="8" s="1"/>
  <c r="BO89" i="8" s="1"/>
  <c r="BP89" i="8" s="1"/>
  <c r="BQ89" i="8" s="1"/>
  <c r="BR89" i="8" s="1"/>
  <c r="BS89" i="8" s="1"/>
  <c r="BT89" i="8" s="1"/>
  <c r="BU89" i="8" s="1"/>
  <c r="BV89" i="8" s="1"/>
  <c r="BW89" i="8" s="1"/>
  <c r="BX89" i="8" s="1"/>
  <c r="BY89" i="8" s="1"/>
  <c r="BZ89" i="8" s="1"/>
  <c r="CA89" i="8" s="1"/>
  <c r="CB89" i="8" s="1"/>
  <c r="CC89" i="8" s="1"/>
  <c r="CD89" i="8" s="1"/>
  <c r="CE89" i="8" s="1"/>
  <c r="CF89" i="8" s="1"/>
  <c r="CG89" i="8" s="1"/>
  <c r="CH89" i="8" s="1"/>
  <c r="CI89" i="8" s="1"/>
  <c r="CJ89" i="8" s="1"/>
  <c r="CK89" i="8" s="1"/>
  <c r="CL89" i="8" s="1"/>
  <c r="CM89" i="8" s="1"/>
  <c r="CN89" i="8" s="1"/>
  <c r="CO89" i="8" s="1"/>
  <c r="CP89" i="8" s="1"/>
  <c r="CQ89" i="8" s="1"/>
  <c r="CR89" i="8" s="1"/>
  <c r="CS89" i="8" s="1"/>
  <c r="CT89" i="8" s="1"/>
  <c r="CU89" i="8" s="1"/>
  <c r="CV89" i="8" s="1"/>
  <c r="CW89" i="8" s="1"/>
  <c r="CX89" i="8" s="1"/>
  <c r="CY89" i="8" s="1"/>
  <c r="CZ89" i="8" s="1"/>
  <c r="DA89" i="8" s="1"/>
  <c r="DB89" i="8" s="1"/>
  <c r="DC89" i="8" s="1"/>
  <c r="DD89" i="8" s="1"/>
  <c r="DE89" i="8" s="1"/>
  <c r="DF89" i="8" s="1"/>
  <c r="DG89" i="8" s="1"/>
  <c r="DH89" i="8" s="1"/>
  <c r="DI89" i="8" s="1"/>
  <c r="DJ89" i="8" s="1"/>
  <c r="DK89" i="8" s="1"/>
  <c r="DL89" i="8" s="1"/>
  <c r="DM89" i="8" s="1"/>
  <c r="DN89" i="8" s="1"/>
  <c r="DO89" i="8" s="1"/>
  <c r="DP89" i="8" s="1"/>
  <c r="DQ89" i="8" s="1"/>
  <c r="DR89" i="8" s="1"/>
  <c r="DS89" i="8" s="1"/>
  <c r="DT89" i="8" s="1"/>
  <c r="DU89" i="8" s="1"/>
  <c r="DV89" i="8" s="1"/>
  <c r="DW89" i="8" s="1"/>
  <c r="DX89" i="8" s="1"/>
  <c r="DY89" i="8" s="1"/>
  <c r="DZ89" i="8" s="1"/>
  <c r="EA89" i="8" s="1"/>
  <c r="EB89" i="8" s="1"/>
  <c r="EC89" i="8" s="1"/>
  <c r="ED89" i="8" s="1"/>
  <c r="EE89" i="8" s="1"/>
  <c r="EF89" i="8" s="1"/>
  <c r="EG89" i="8" s="1"/>
  <c r="EH89" i="8" s="1"/>
  <c r="EI89" i="8" s="1"/>
  <c r="EJ89" i="8" s="1"/>
  <c r="EK89" i="8" s="1"/>
  <c r="EL89" i="8" s="1"/>
  <c r="EM89" i="8" s="1"/>
  <c r="EN89" i="8" s="1"/>
  <c r="EO89" i="8" s="1"/>
  <c r="EP89" i="8" s="1"/>
  <c r="EQ89" i="8" s="1"/>
  <c r="ER89" i="8" s="1"/>
  <c r="ES89" i="8" s="1"/>
  <c r="ET89" i="8" s="1"/>
  <c r="EU89" i="8" s="1"/>
  <c r="EV89" i="8" s="1"/>
  <c r="EW89" i="8" s="1"/>
  <c r="EX89" i="8" s="1"/>
  <c r="EY89" i="8" s="1"/>
  <c r="EZ89" i="8" s="1"/>
  <c r="FA89" i="8" s="1"/>
  <c r="FB89" i="8" s="1"/>
  <c r="D12" i="8"/>
  <c r="E13" i="8"/>
  <c r="E12" i="8"/>
  <c r="D89" i="7"/>
  <c r="E89" i="7" s="1"/>
  <c r="F89" i="7" s="1"/>
  <c r="G89" i="7" s="1"/>
  <c r="H89" i="7" s="1"/>
  <c r="I89" i="7" s="1"/>
  <c r="J89" i="7" s="1"/>
  <c r="K89" i="7" s="1"/>
  <c r="L89" i="7" s="1"/>
  <c r="M89" i="7" s="1"/>
  <c r="N89" i="7" s="1"/>
  <c r="O89" i="7" s="1"/>
  <c r="P89" i="7" s="1"/>
  <c r="Q89" i="7" s="1"/>
  <c r="R89" i="7" s="1"/>
  <c r="S89" i="7" s="1"/>
  <c r="T89" i="7" s="1"/>
  <c r="U89" i="7" s="1"/>
  <c r="V89" i="7" s="1"/>
  <c r="W89" i="7" s="1"/>
  <c r="X89" i="7" s="1"/>
  <c r="Y89" i="7" s="1"/>
  <c r="Z89" i="7" s="1"/>
  <c r="AA89" i="7" s="1"/>
  <c r="AB89" i="7" s="1"/>
  <c r="AC89" i="7" s="1"/>
  <c r="AD89" i="7" s="1"/>
  <c r="AE89" i="7" s="1"/>
  <c r="AF89" i="7" s="1"/>
  <c r="AG89" i="7" s="1"/>
  <c r="AH89" i="7" s="1"/>
  <c r="AI89" i="7" s="1"/>
  <c r="AJ89" i="7" s="1"/>
  <c r="AK89" i="7" s="1"/>
  <c r="AL89" i="7" s="1"/>
  <c r="AM89" i="7" s="1"/>
  <c r="AN89" i="7" s="1"/>
  <c r="AO89" i="7" s="1"/>
  <c r="AP89" i="7" s="1"/>
  <c r="AQ89" i="7" s="1"/>
  <c r="AR89" i="7" s="1"/>
  <c r="AS89" i="7" s="1"/>
  <c r="AT89" i="7" s="1"/>
  <c r="AU89" i="7" s="1"/>
  <c r="AV89" i="7" s="1"/>
  <c r="AW89" i="7" s="1"/>
  <c r="AX89" i="7" s="1"/>
  <c r="AY89" i="7" s="1"/>
  <c r="AZ89" i="7" s="1"/>
  <c r="BA89" i="7" s="1"/>
  <c r="BB89" i="7" s="1"/>
  <c r="BC89" i="7" s="1"/>
  <c r="BD89" i="7" s="1"/>
  <c r="BE89" i="7" s="1"/>
  <c r="BF89" i="7" s="1"/>
  <c r="BG89" i="7" s="1"/>
  <c r="BH89" i="7" s="1"/>
  <c r="BI89" i="7" s="1"/>
  <c r="BJ89" i="7" s="1"/>
  <c r="BK89" i="7" s="1"/>
  <c r="BL89" i="7" s="1"/>
  <c r="BM89" i="7" s="1"/>
  <c r="BN89" i="7" s="1"/>
  <c r="BO89" i="7" s="1"/>
  <c r="BP89" i="7" s="1"/>
  <c r="BQ89" i="7" s="1"/>
  <c r="BR89" i="7" s="1"/>
  <c r="BS89" i="7" s="1"/>
  <c r="BT89" i="7" s="1"/>
  <c r="BU89" i="7" s="1"/>
  <c r="BV89" i="7" s="1"/>
  <c r="BW89" i="7" s="1"/>
  <c r="BX89" i="7" s="1"/>
  <c r="BY89" i="7" s="1"/>
  <c r="BZ89" i="7" s="1"/>
  <c r="CA89" i="7" s="1"/>
  <c r="CB89" i="7" s="1"/>
  <c r="CC89" i="7" s="1"/>
  <c r="CD89" i="7" s="1"/>
  <c r="CE89" i="7" s="1"/>
  <c r="CF89" i="7" s="1"/>
  <c r="CG89" i="7" s="1"/>
  <c r="CH89" i="7" s="1"/>
  <c r="CI89" i="7" s="1"/>
  <c r="CJ89" i="7" s="1"/>
  <c r="CK89" i="7" s="1"/>
  <c r="CL89" i="7" s="1"/>
  <c r="CM89" i="7" s="1"/>
  <c r="CN89" i="7" s="1"/>
  <c r="CO89" i="7" s="1"/>
  <c r="CP89" i="7" s="1"/>
  <c r="CQ89" i="7" s="1"/>
  <c r="CR89" i="7" s="1"/>
  <c r="CS89" i="7" s="1"/>
  <c r="CT89" i="7" s="1"/>
  <c r="CU89" i="7" s="1"/>
  <c r="CV89" i="7" s="1"/>
  <c r="CW89" i="7" s="1"/>
  <c r="CX89" i="7" s="1"/>
  <c r="E13" i="7"/>
  <c r="E12" i="7" s="1"/>
  <c r="D12" i="7"/>
  <c r="D89" i="12"/>
  <c r="E89" i="12" s="1"/>
  <c r="F89" i="12" s="1"/>
  <c r="G89" i="12" s="1"/>
  <c r="H89" i="12" s="1"/>
  <c r="I89" i="12" s="1"/>
  <c r="J89" i="12" s="1"/>
  <c r="K89" i="12" s="1"/>
  <c r="L89" i="12" s="1"/>
  <c r="M89" i="12" s="1"/>
  <c r="N89" i="12" s="1"/>
  <c r="O89" i="12" s="1"/>
  <c r="P89" i="12" s="1"/>
  <c r="Q89" i="12" s="1"/>
  <c r="R89" i="12" s="1"/>
  <c r="S89" i="12" s="1"/>
  <c r="T89" i="12" s="1"/>
  <c r="U89" i="12" s="1"/>
  <c r="V89" i="12" s="1"/>
  <c r="W89" i="12" s="1"/>
  <c r="X89" i="12" s="1"/>
  <c r="Y89" i="12" s="1"/>
  <c r="Z89" i="12" s="1"/>
  <c r="AA89" i="12" s="1"/>
  <c r="AB89" i="12" s="1"/>
  <c r="AC89" i="12" s="1"/>
  <c r="AD89" i="12" s="1"/>
  <c r="AE89" i="12" s="1"/>
  <c r="AF89" i="12" s="1"/>
  <c r="AG89" i="12" s="1"/>
  <c r="AH89" i="12" s="1"/>
  <c r="AI89" i="12" s="1"/>
  <c r="AJ89" i="12" s="1"/>
  <c r="AK89" i="12" s="1"/>
  <c r="AL89" i="12" s="1"/>
  <c r="AM89" i="12" s="1"/>
  <c r="AN89" i="12" s="1"/>
  <c r="AO89" i="12" s="1"/>
  <c r="AP89" i="12" s="1"/>
  <c r="AQ89" i="12" s="1"/>
  <c r="AR89" i="12" s="1"/>
  <c r="AS89" i="12" s="1"/>
  <c r="AT89" i="12" s="1"/>
  <c r="AU89" i="12" s="1"/>
  <c r="AV89" i="12" s="1"/>
  <c r="AW89" i="12" s="1"/>
  <c r="AX89" i="12" s="1"/>
  <c r="AY89" i="12" s="1"/>
  <c r="AZ89" i="12" s="1"/>
  <c r="BA89" i="12" s="1"/>
  <c r="BB89" i="12" s="1"/>
  <c r="BC89" i="12" s="1"/>
  <c r="BD89" i="12" s="1"/>
  <c r="BE89" i="12" s="1"/>
  <c r="BF89" i="12" s="1"/>
  <c r="BG89" i="12" s="1"/>
  <c r="BH89" i="12" s="1"/>
  <c r="BI89" i="12" s="1"/>
  <c r="BJ89" i="12" s="1"/>
  <c r="BK89" i="12" s="1"/>
  <c r="BL89" i="12" s="1"/>
  <c r="BM89" i="12" s="1"/>
  <c r="BN89" i="12" s="1"/>
  <c r="BO89" i="12" s="1"/>
  <c r="BP89" i="12" s="1"/>
  <c r="BQ89" i="12" s="1"/>
  <c r="BR89" i="12" s="1"/>
  <c r="BS89" i="12" s="1"/>
  <c r="BT89" i="12" s="1"/>
  <c r="BU89" i="12" s="1"/>
  <c r="BV89" i="12" s="1"/>
  <c r="BW89" i="12" s="1"/>
  <c r="BX89" i="12" s="1"/>
  <c r="BY89" i="12" s="1"/>
  <c r="BZ89" i="12" s="1"/>
  <c r="CA89" i="12" s="1"/>
  <c r="CB89" i="12" s="1"/>
  <c r="CC89" i="12" s="1"/>
  <c r="CD89" i="12" s="1"/>
  <c r="CE89" i="12" s="1"/>
  <c r="CF89" i="12" s="1"/>
  <c r="CG89" i="12" s="1"/>
  <c r="CH89" i="12" s="1"/>
  <c r="CI89" i="12" s="1"/>
  <c r="CJ89" i="12" s="1"/>
  <c r="CK89" i="12" s="1"/>
  <c r="CL89" i="12" s="1"/>
  <c r="CM89" i="12" s="1"/>
  <c r="CN89" i="12" s="1"/>
  <c r="CO89" i="12" s="1"/>
  <c r="CP89" i="12" s="1"/>
  <c r="CQ89" i="12" s="1"/>
  <c r="CR89" i="12" s="1"/>
  <c r="CS89" i="12" s="1"/>
  <c r="CT89" i="12" s="1"/>
  <c r="CU89" i="12" s="1"/>
  <c r="CV89" i="12" s="1"/>
  <c r="CW89" i="12" s="1"/>
  <c r="CX89" i="12" s="1"/>
  <c r="E13" i="12"/>
  <c r="E12" i="12" s="1"/>
  <c r="D12" i="12"/>
  <c r="D89" i="11"/>
  <c r="E89" i="11" s="1"/>
  <c r="F89" i="11" s="1"/>
  <c r="G89" i="11" s="1"/>
  <c r="H89" i="11" s="1"/>
  <c r="I89" i="11" s="1"/>
  <c r="J89" i="11" s="1"/>
  <c r="K89" i="11" s="1"/>
  <c r="L89" i="11" s="1"/>
  <c r="M89" i="11" s="1"/>
  <c r="N89" i="11" s="1"/>
  <c r="O89" i="11" s="1"/>
  <c r="P89" i="11" s="1"/>
  <c r="Q89" i="11" s="1"/>
  <c r="R89" i="11" s="1"/>
  <c r="S89" i="11" s="1"/>
  <c r="T89" i="11" s="1"/>
  <c r="U89" i="11" s="1"/>
  <c r="V89" i="11" s="1"/>
  <c r="W89" i="11" s="1"/>
  <c r="X89" i="11" s="1"/>
  <c r="Y89" i="11" s="1"/>
  <c r="Z89" i="11" s="1"/>
  <c r="AA89" i="11" s="1"/>
  <c r="AB89" i="11" s="1"/>
  <c r="AC89" i="11" s="1"/>
  <c r="AD89" i="11" s="1"/>
  <c r="AE89" i="11" s="1"/>
  <c r="AF89" i="11" s="1"/>
  <c r="AG89" i="11" s="1"/>
  <c r="AH89" i="11" s="1"/>
  <c r="AI89" i="11" s="1"/>
  <c r="AJ89" i="11" s="1"/>
  <c r="AK89" i="11" s="1"/>
  <c r="AL89" i="11" s="1"/>
  <c r="AM89" i="11" s="1"/>
  <c r="AN89" i="11" s="1"/>
  <c r="AO89" i="11" s="1"/>
  <c r="AP89" i="11" s="1"/>
  <c r="AQ89" i="11" s="1"/>
  <c r="AR89" i="11" s="1"/>
  <c r="AS89" i="11" s="1"/>
  <c r="AT89" i="11" s="1"/>
  <c r="AU89" i="11" s="1"/>
  <c r="AV89" i="11" s="1"/>
  <c r="AW89" i="11" s="1"/>
  <c r="AX89" i="11" s="1"/>
  <c r="AY89" i="11" s="1"/>
  <c r="AZ89" i="11" s="1"/>
  <c r="BA89" i="11" s="1"/>
  <c r="BB89" i="11" s="1"/>
  <c r="BC89" i="11" s="1"/>
  <c r="BD89" i="11" s="1"/>
  <c r="E13" i="11"/>
  <c r="D12" i="11"/>
  <c r="D88" i="9"/>
  <c r="E88" i="9" s="1"/>
  <c r="F88" i="9" s="1"/>
  <c r="G88" i="9" s="1"/>
  <c r="H88" i="9" s="1"/>
  <c r="I88" i="9" s="1"/>
  <c r="J88" i="9" s="1"/>
  <c r="K88" i="9" s="1"/>
  <c r="L88" i="9" s="1"/>
  <c r="M88" i="9" s="1"/>
  <c r="N88" i="9" s="1"/>
  <c r="O88" i="9" s="1"/>
  <c r="P88" i="9" s="1"/>
  <c r="Q88" i="9" s="1"/>
  <c r="R88" i="9" s="1"/>
  <c r="S88" i="9" s="1"/>
  <c r="T88" i="9" s="1"/>
  <c r="U88" i="9" s="1"/>
  <c r="V88" i="9" s="1"/>
  <c r="W88" i="9" s="1"/>
  <c r="X88" i="9" s="1"/>
  <c r="Y88" i="9" s="1"/>
  <c r="Z88" i="9" s="1"/>
  <c r="AA88" i="9" s="1"/>
  <c r="AB88" i="9" s="1"/>
  <c r="AC88" i="9" s="1"/>
  <c r="AD88" i="9" s="1"/>
  <c r="AE88" i="9" s="1"/>
  <c r="AF88" i="9" s="1"/>
  <c r="AG88" i="9" s="1"/>
  <c r="AH88" i="9" s="1"/>
  <c r="AI88" i="9" s="1"/>
  <c r="AJ88" i="9" s="1"/>
  <c r="AK88" i="9" s="1"/>
  <c r="AL88" i="9" s="1"/>
  <c r="AM88" i="9" s="1"/>
  <c r="AN88" i="9" s="1"/>
  <c r="AO88" i="9" s="1"/>
  <c r="AP88" i="9" s="1"/>
  <c r="AQ88" i="9" s="1"/>
  <c r="AR88" i="9" s="1"/>
  <c r="AS88" i="9" s="1"/>
  <c r="AT88" i="9" s="1"/>
  <c r="AU88" i="9" s="1"/>
  <c r="AV88" i="9" s="1"/>
  <c r="AW88" i="9" s="1"/>
  <c r="AX88" i="9" s="1"/>
  <c r="AY88" i="9" s="1"/>
  <c r="AZ88" i="9" s="1"/>
  <c r="BA88" i="9" s="1"/>
  <c r="BB88" i="9" s="1"/>
  <c r="BC88" i="9" s="1"/>
  <c r="BD88" i="9" s="1"/>
  <c r="E12" i="9"/>
  <c r="E11" i="9" s="1"/>
  <c r="F13" i="8" l="1"/>
  <c r="E19" i="8" s="1"/>
  <c r="F12" i="8"/>
  <c r="F12" i="9"/>
  <c r="F13" i="12"/>
  <c r="E20" i="12" s="1"/>
  <c r="E17" i="12"/>
  <c r="E16" i="12"/>
  <c r="E12" i="11"/>
  <c r="F13" i="11"/>
  <c r="E17" i="11" s="1"/>
  <c r="F12" i="11"/>
  <c r="F13" i="7"/>
  <c r="E16" i="7" s="1"/>
  <c r="E16" i="11" l="1"/>
  <c r="E20" i="8"/>
  <c r="E16" i="8"/>
  <c r="E18" i="8"/>
  <c r="F11" i="9"/>
  <c r="E15" i="9"/>
  <c r="E20" i="7"/>
  <c r="E19" i="7"/>
  <c r="E18" i="7"/>
  <c r="E17" i="7"/>
  <c r="E18" i="11"/>
  <c r="G13" i="11"/>
  <c r="F16" i="11" s="1"/>
  <c r="F18" i="11"/>
  <c r="F17" i="11"/>
  <c r="E19" i="9"/>
  <c r="E19" i="11"/>
  <c r="E18" i="12"/>
  <c r="G12" i="9"/>
  <c r="F15" i="9"/>
  <c r="E18" i="9"/>
  <c r="F12" i="7"/>
  <c r="G13" i="7"/>
  <c r="F19" i="7" s="1"/>
  <c r="F16" i="7"/>
  <c r="F17" i="7"/>
  <c r="E17" i="9"/>
  <c r="F12" i="12"/>
  <c r="G13" i="12"/>
  <c r="F19" i="12" s="1"/>
  <c r="E20" i="11"/>
  <c r="E19" i="12"/>
  <c r="E16" i="9"/>
  <c r="E17" i="8"/>
  <c r="G13" i="8"/>
  <c r="F16" i="8" s="1"/>
  <c r="F19" i="8"/>
  <c r="F16" i="9" l="1"/>
  <c r="G11" i="9"/>
  <c r="F18" i="9"/>
  <c r="F17" i="12"/>
  <c r="F18" i="12"/>
  <c r="G12" i="12"/>
  <c r="F20" i="11"/>
  <c r="F19" i="11"/>
  <c r="F18" i="7"/>
  <c r="F17" i="8"/>
  <c r="H13" i="8"/>
  <c r="G16" i="8" s="1"/>
  <c r="H12" i="8"/>
  <c r="G19" i="8"/>
  <c r="G20" i="8"/>
  <c r="G12" i="7"/>
  <c r="H13" i="7"/>
  <c r="G20" i="7" s="1"/>
  <c r="F20" i="8"/>
  <c r="F18" i="8"/>
  <c r="G12" i="11"/>
  <c r="H13" i="11"/>
  <c r="H12" i="11" s="1"/>
  <c r="F16" i="12"/>
  <c r="H13" i="12"/>
  <c r="H12" i="12" s="1"/>
  <c r="F17" i="9"/>
  <c r="H12" i="9"/>
  <c r="G12" i="8"/>
  <c r="F20" i="12"/>
  <c r="F20" i="7"/>
  <c r="F19" i="9"/>
  <c r="G19" i="12" l="1"/>
  <c r="G18" i="12"/>
  <c r="G20" i="12"/>
  <c r="G17" i="12"/>
  <c r="G17" i="8"/>
  <c r="H11" i="9"/>
  <c r="G16" i="9"/>
  <c r="G18" i="11"/>
  <c r="G19" i="11"/>
  <c r="G17" i="11"/>
  <c r="G16" i="11"/>
  <c r="G16" i="7"/>
  <c r="G19" i="7"/>
  <c r="H12" i="7"/>
  <c r="G17" i="7"/>
  <c r="G15" i="9"/>
  <c r="G17" i="9"/>
  <c r="G20" i="11"/>
  <c r="I13" i="11"/>
  <c r="H17" i="11" s="1"/>
  <c r="H18" i="11"/>
  <c r="H16" i="11"/>
  <c r="G18" i="8"/>
  <c r="I13" i="8"/>
  <c r="H20" i="8" s="1"/>
  <c r="H16" i="8"/>
  <c r="I12" i="8"/>
  <c r="H17" i="8"/>
  <c r="G19" i="9"/>
  <c r="I12" i="9"/>
  <c r="H15" i="9" s="1"/>
  <c r="G18" i="9"/>
  <c r="G16" i="12"/>
  <c r="I13" i="12"/>
  <c r="H18" i="12" s="1"/>
  <c r="H20" i="12"/>
  <c r="G18" i="7"/>
  <c r="I13" i="7"/>
  <c r="H19" i="7" s="1"/>
  <c r="I12" i="12" l="1"/>
  <c r="H17" i="12"/>
  <c r="I12" i="11"/>
  <c r="H19" i="8"/>
  <c r="I11" i="9"/>
  <c r="H16" i="9"/>
  <c r="H16" i="12"/>
  <c r="I12" i="7"/>
  <c r="H20" i="7"/>
  <c r="H18" i="7"/>
  <c r="H17" i="7"/>
  <c r="H19" i="9"/>
  <c r="H18" i="9"/>
  <c r="H19" i="11"/>
  <c r="J13" i="11"/>
  <c r="I18" i="11" s="1"/>
  <c r="H19" i="12"/>
  <c r="J13" i="12"/>
  <c r="I19" i="12" s="1"/>
  <c r="I16" i="12"/>
  <c r="I18" i="12"/>
  <c r="I20" i="12"/>
  <c r="J12" i="12"/>
  <c r="H18" i="8"/>
  <c r="J13" i="8"/>
  <c r="I16" i="8" s="1"/>
  <c r="H16" i="7"/>
  <c r="J13" i="7"/>
  <c r="I20" i="7" s="1"/>
  <c r="H17" i="9"/>
  <c r="J12" i="9"/>
  <c r="H20" i="11"/>
  <c r="J11" i="9" l="1"/>
  <c r="I15" i="9"/>
  <c r="J12" i="11"/>
  <c r="I17" i="11"/>
  <c r="I20" i="11"/>
  <c r="I19" i="11"/>
  <c r="I17" i="7"/>
  <c r="K12" i="9"/>
  <c r="I17" i="9"/>
  <c r="I20" i="8"/>
  <c r="J12" i="7"/>
  <c r="K13" i="7"/>
  <c r="J19" i="7" s="1"/>
  <c r="I19" i="8"/>
  <c r="I17" i="8"/>
  <c r="I19" i="9"/>
  <c r="I19" i="7"/>
  <c r="I18" i="9"/>
  <c r="I18" i="7"/>
  <c r="I16" i="11"/>
  <c r="K13" i="11"/>
  <c r="J18" i="11" s="1"/>
  <c r="J12" i="8"/>
  <c r="K13" i="8"/>
  <c r="J20" i="8" s="1"/>
  <c r="I16" i="9"/>
  <c r="I16" i="7"/>
  <c r="I18" i="8"/>
  <c r="I17" i="12"/>
  <c r="K13" i="12"/>
  <c r="J20" i="12" s="1"/>
  <c r="J19" i="12"/>
  <c r="K12" i="12"/>
  <c r="J17" i="12"/>
  <c r="J16" i="12"/>
  <c r="K11" i="9" l="1"/>
  <c r="J18" i="9"/>
  <c r="J19" i="9"/>
  <c r="J16" i="7"/>
  <c r="J18" i="7"/>
  <c r="K12" i="7"/>
  <c r="J20" i="7"/>
  <c r="J17" i="9"/>
  <c r="J16" i="9"/>
  <c r="J18" i="8"/>
  <c r="L13" i="8"/>
  <c r="K19" i="8" s="1"/>
  <c r="K20" i="8"/>
  <c r="K18" i="8"/>
  <c r="L12" i="8"/>
  <c r="J16" i="8"/>
  <c r="K12" i="8"/>
  <c r="J17" i="7"/>
  <c r="L13" i="7"/>
  <c r="K16" i="7" s="1"/>
  <c r="L12" i="7"/>
  <c r="K17" i="7"/>
  <c r="K18" i="7"/>
  <c r="K20" i="7"/>
  <c r="J17" i="11"/>
  <c r="L13" i="11"/>
  <c r="K19" i="11" s="1"/>
  <c r="J20" i="11"/>
  <c r="J19" i="8"/>
  <c r="K12" i="11"/>
  <c r="J15" i="9"/>
  <c r="L12" i="9"/>
  <c r="J16" i="11"/>
  <c r="J18" i="12"/>
  <c r="L13" i="12"/>
  <c r="K20" i="12" s="1"/>
  <c r="J17" i="8"/>
  <c r="J19" i="11"/>
  <c r="K17" i="11" l="1"/>
  <c r="K20" i="11"/>
  <c r="L11" i="9"/>
  <c r="K16" i="9"/>
  <c r="K16" i="12"/>
  <c r="K17" i="12"/>
  <c r="L12" i="12"/>
  <c r="K16" i="11"/>
  <c r="K18" i="11"/>
  <c r="K16" i="8"/>
  <c r="K19" i="9"/>
  <c r="K17" i="9"/>
  <c r="K19" i="7"/>
  <c r="M13" i="7"/>
  <c r="L18" i="7" s="1"/>
  <c r="L16" i="7"/>
  <c r="L19" i="7"/>
  <c r="L20" i="7"/>
  <c r="K18" i="9"/>
  <c r="M12" i="9"/>
  <c r="L19" i="9" s="1"/>
  <c r="L12" i="11"/>
  <c r="M13" i="11"/>
  <c r="M12" i="11" s="1"/>
  <c r="K17" i="8"/>
  <c r="M13" i="8"/>
  <c r="L20" i="8" s="1"/>
  <c r="K19" i="12"/>
  <c r="M13" i="12"/>
  <c r="M12" i="12"/>
  <c r="L16" i="12"/>
  <c r="K18" i="12"/>
  <c r="K15" i="9"/>
  <c r="L17" i="7" l="1"/>
  <c r="M11" i="9"/>
  <c r="L15" i="9"/>
  <c r="L18" i="9"/>
  <c r="L16" i="9"/>
  <c r="L19" i="12"/>
  <c r="N13" i="12"/>
  <c r="M20" i="12" s="1"/>
  <c r="M19" i="12"/>
  <c r="L18" i="8"/>
  <c r="N13" i="8"/>
  <c r="M20" i="8" s="1"/>
  <c r="M19" i="8"/>
  <c r="M18" i="8"/>
  <c r="M17" i="8"/>
  <c r="L17" i="8"/>
  <c r="L19" i="11"/>
  <c r="L19" i="8"/>
  <c r="L17" i="11"/>
  <c r="N13" i="11"/>
  <c r="M19" i="11" s="1"/>
  <c r="M17" i="11"/>
  <c r="N12" i="11"/>
  <c r="M20" i="11"/>
  <c r="L18" i="12"/>
  <c r="M12" i="8"/>
  <c r="L20" i="11"/>
  <c r="M12" i="7"/>
  <c r="N13" i="7"/>
  <c r="M17" i="7" s="1"/>
  <c r="M18" i="7"/>
  <c r="M20" i="7"/>
  <c r="L16" i="11"/>
  <c r="L17" i="12"/>
  <c r="L20" i="12"/>
  <c r="L16" i="8"/>
  <c r="L18" i="11"/>
  <c r="L17" i="9"/>
  <c r="N12" i="9"/>
  <c r="M17" i="9" s="1"/>
  <c r="M16" i="12" l="1"/>
  <c r="M17" i="12"/>
  <c r="M16" i="9"/>
  <c r="M18" i="9"/>
  <c r="M16" i="11"/>
  <c r="N12" i="8"/>
  <c r="N11" i="9"/>
  <c r="M19" i="9"/>
  <c r="M19" i="7"/>
  <c r="O13" i="7"/>
  <c r="N17" i="7" s="1"/>
  <c r="M18" i="11"/>
  <c r="O13" i="11"/>
  <c r="N20" i="11" s="1"/>
  <c r="N12" i="12"/>
  <c r="O13" i="12"/>
  <c r="N20" i="12" s="1"/>
  <c r="N12" i="7"/>
  <c r="M18" i="12"/>
  <c r="M15" i="9"/>
  <c r="O12" i="9"/>
  <c r="N18" i="9" s="1"/>
  <c r="M16" i="7"/>
  <c r="M16" i="8"/>
  <c r="O13" i="8"/>
  <c r="N18" i="8"/>
  <c r="N16" i="8"/>
  <c r="N20" i="8"/>
  <c r="N19" i="8"/>
  <c r="O12" i="8"/>
  <c r="O11" i="9" l="1"/>
  <c r="N17" i="9"/>
  <c r="N17" i="11"/>
  <c r="N19" i="11"/>
  <c r="N18" i="11"/>
  <c r="O12" i="11"/>
  <c r="N19" i="7"/>
  <c r="O12" i="7"/>
  <c r="N20" i="7"/>
  <c r="N16" i="7"/>
  <c r="N15" i="9"/>
  <c r="N19" i="9"/>
  <c r="N19" i="12"/>
  <c r="P13" i="12"/>
  <c r="P12" i="12" s="1"/>
  <c r="O16" i="12"/>
  <c r="O20" i="12"/>
  <c r="N16" i="12"/>
  <c r="N17" i="12"/>
  <c r="O12" i="12"/>
  <c r="N18" i="7"/>
  <c r="P13" i="7"/>
  <c r="P12" i="7" s="1"/>
  <c r="N17" i="8"/>
  <c r="P13" i="8"/>
  <c r="O19" i="8" s="1"/>
  <c r="N16" i="9"/>
  <c r="P12" i="9"/>
  <c r="O15" i="9" s="1"/>
  <c r="N18" i="12"/>
  <c r="N16" i="11"/>
  <c r="P13" i="11"/>
  <c r="O19" i="11" s="1"/>
  <c r="O19" i="12" l="1"/>
  <c r="O17" i="12"/>
  <c r="O16" i="11"/>
  <c r="O18" i="11"/>
  <c r="O17" i="11"/>
  <c r="O20" i="11"/>
  <c r="O18" i="8"/>
  <c r="P12" i="8"/>
  <c r="O20" i="8"/>
  <c r="O17" i="8"/>
  <c r="O18" i="7"/>
  <c r="O20" i="7"/>
  <c r="O17" i="7"/>
  <c r="O17" i="9"/>
  <c r="O19" i="9"/>
  <c r="O18" i="9"/>
  <c r="O16" i="9"/>
  <c r="O16" i="8"/>
  <c r="Q13" i="8"/>
  <c r="P16" i="8" s="1"/>
  <c r="P18" i="8"/>
  <c r="Q12" i="8"/>
  <c r="P19" i="8"/>
  <c r="P12" i="11"/>
  <c r="Q13" i="11"/>
  <c r="P17" i="11" s="1"/>
  <c r="P20" i="11"/>
  <c r="P11" i="9"/>
  <c r="Q12" i="9"/>
  <c r="P16" i="9" s="1"/>
  <c r="O18" i="12"/>
  <c r="Q13" i="12"/>
  <c r="P18" i="12" s="1"/>
  <c r="O19" i="7"/>
  <c r="Q13" i="7"/>
  <c r="P20" i="7" s="1"/>
  <c r="O16" i="7"/>
  <c r="P17" i="12" l="1"/>
  <c r="Q12" i="11"/>
  <c r="P19" i="11"/>
  <c r="P16" i="11"/>
  <c r="P16" i="7"/>
  <c r="P17" i="7"/>
  <c r="R13" i="7"/>
  <c r="Q16" i="7" s="1"/>
  <c r="Q19" i="7"/>
  <c r="P16" i="12"/>
  <c r="P17" i="9"/>
  <c r="P15" i="9"/>
  <c r="P17" i="8"/>
  <c r="R13" i="8"/>
  <c r="Q19" i="8" s="1"/>
  <c r="P19" i="12"/>
  <c r="R13" i="12"/>
  <c r="Q20" i="12" s="1"/>
  <c r="Q16" i="12"/>
  <c r="P18" i="9"/>
  <c r="P19" i="7"/>
  <c r="Q12" i="12"/>
  <c r="P20" i="8"/>
  <c r="Q11" i="9"/>
  <c r="R12" i="9"/>
  <c r="R11" i="9" s="1"/>
  <c r="P18" i="7"/>
  <c r="Q12" i="7"/>
  <c r="P20" i="12"/>
  <c r="P19" i="9"/>
  <c r="P18" i="11"/>
  <c r="R13" i="11"/>
  <c r="Q17" i="11" s="1"/>
  <c r="Q20" i="11"/>
  <c r="Q18" i="12" l="1"/>
  <c r="R12" i="12"/>
  <c r="Q19" i="12"/>
  <c r="Q17" i="7"/>
  <c r="Q20" i="7"/>
  <c r="R12" i="7"/>
  <c r="R12" i="11"/>
  <c r="Q19" i="11"/>
  <c r="Q16" i="11"/>
  <c r="Q18" i="8"/>
  <c r="Q16" i="8"/>
  <c r="Q17" i="8"/>
  <c r="Q17" i="9"/>
  <c r="Q19" i="9"/>
  <c r="S12" i="9"/>
  <c r="R18" i="9" s="1"/>
  <c r="Q17" i="12"/>
  <c r="S13" i="12"/>
  <c r="R17" i="12" s="1"/>
  <c r="S12" i="12"/>
  <c r="R20" i="12"/>
  <c r="R18" i="12"/>
  <c r="R19" i="12"/>
  <c r="R12" i="8"/>
  <c r="S13" i="8"/>
  <c r="R17" i="8" s="1"/>
  <c r="Q18" i="9"/>
  <c r="Q18" i="7"/>
  <c r="S13" i="7"/>
  <c r="Q15" i="9"/>
  <c r="Q18" i="11"/>
  <c r="S13" i="11"/>
  <c r="R18" i="11" s="1"/>
  <c r="Q16" i="9"/>
  <c r="Q20" i="8"/>
  <c r="S11" i="9" l="1"/>
  <c r="R19" i="9"/>
  <c r="R17" i="9"/>
  <c r="R16" i="9"/>
  <c r="S12" i="7"/>
  <c r="T13" i="7"/>
  <c r="S17" i="7" s="1"/>
  <c r="S16" i="7"/>
  <c r="S20" i="7"/>
  <c r="R17" i="11"/>
  <c r="R16" i="8"/>
  <c r="R19" i="11"/>
  <c r="R16" i="7"/>
  <c r="R19" i="8"/>
  <c r="R16" i="11"/>
  <c r="T13" i="11"/>
  <c r="S19" i="11" s="1"/>
  <c r="T12" i="11"/>
  <c r="R18" i="8"/>
  <c r="S12" i="11"/>
  <c r="R17" i="7"/>
  <c r="R15" i="9"/>
  <c r="T12" i="9"/>
  <c r="R20" i="8"/>
  <c r="T13" i="8"/>
  <c r="T12" i="8" s="1"/>
  <c r="R18" i="7"/>
  <c r="R20" i="7"/>
  <c r="R20" i="11"/>
  <c r="R19" i="7"/>
  <c r="S12" i="8"/>
  <c r="R16" i="12"/>
  <c r="T13" i="12"/>
  <c r="S19" i="12" s="1"/>
  <c r="S16" i="12"/>
  <c r="S17" i="12" l="1"/>
  <c r="S18" i="12"/>
  <c r="T12" i="12"/>
  <c r="S17" i="11"/>
  <c r="S18" i="7"/>
  <c r="S19" i="7"/>
  <c r="S15" i="9"/>
  <c r="U12" i="9"/>
  <c r="U11" i="9" s="1"/>
  <c r="S17" i="9"/>
  <c r="S19" i="8"/>
  <c r="U13" i="8"/>
  <c r="U12" i="8" s="1"/>
  <c r="T18" i="8"/>
  <c r="T20" i="8"/>
  <c r="T19" i="8"/>
  <c r="S17" i="8"/>
  <c r="S16" i="9"/>
  <c r="S16" i="11"/>
  <c r="U13" i="11"/>
  <c r="U12" i="11" s="1"/>
  <c r="S18" i="9"/>
  <c r="S20" i="12"/>
  <c r="U13" i="12"/>
  <c r="U12" i="12" s="1"/>
  <c r="T18" i="12"/>
  <c r="T16" i="12"/>
  <c r="S20" i="8"/>
  <c r="T11" i="9"/>
  <c r="S18" i="11"/>
  <c r="T12" i="7"/>
  <c r="U13" i="7"/>
  <c r="T16" i="7" s="1"/>
  <c r="S18" i="8"/>
  <c r="S16" i="8"/>
  <c r="S19" i="9"/>
  <c r="S20" i="11"/>
  <c r="T17" i="8" l="1"/>
  <c r="T19" i="9"/>
  <c r="T20" i="12"/>
  <c r="T17" i="12"/>
  <c r="T17" i="11"/>
  <c r="T16" i="11"/>
  <c r="T19" i="11"/>
  <c r="T18" i="11"/>
  <c r="T19" i="7"/>
  <c r="T17" i="7"/>
  <c r="T16" i="9"/>
  <c r="T15" i="9"/>
  <c r="T17" i="9"/>
  <c r="T19" i="12"/>
  <c r="V13" i="12"/>
  <c r="U18" i="12" s="1"/>
  <c r="V12" i="12"/>
  <c r="T20" i="11"/>
  <c r="V13" i="11"/>
  <c r="U18" i="11" s="1"/>
  <c r="U19" i="11"/>
  <c r="U17" i="11"/>
  <c r="T20" i="7"/>
  <c r="V13" i="7"/>
  <c r="U12" i="7"/>
  <c r="T16" i="8"/>
  <c r="V13" i="8"/>
  <c r="U19" i="8" s="1"/>
  <c r="T18" i="9"/>
  <c r="V12" i="9"/>
  <c r="U19" i="9" s="1"/>
  <c r="T18" i="7"/>
  <c r="U17" i="12" l="1"/>
  <c r="U20" i="12"/>
  <c r="U16" i="12"/>
  <c r="U20" i="11"/>
  <c r="V12" i="11"/>
  <c r="V11" i="9"/>
  <c r="U20" i="7"/>
  <c r="W13" i="7"/>
  <c r="V17" i="7" s="1"/>
  <c r="U17" i="9"/>
  <c r="U18" i="7"/>
  <c r="U16" i="9"/>
  <c r="U17" i="8"/>
  <c r="W13" i="8"/>
  <c r="V18" i="8" s="1"/>
  <c r="V16" i="8"/>
  <c r="V19" i="8"/>
  <c r="U20" i="8"/>
  <c r="V12" i="8"/>
  <c r="V12" i="7"/>
  <c r="U19" i="12"/>
  <c r="W13" i="12"/>
  <c r="W12" i="12"/>
  <c r="U18" i="9"/>
  <c r="W12" i="9"/>
  <c r="V17" i="9" s="1"/>
  <c r="U16" i="7"/>
  <c r="U18" i="8"/>
  <c r="U17" i="7"/>
  <c r="U15" i="9"/>
  <c r="U16" i="8"/>
  <c r="U19" i="7"/>
  <c r="U16" i="11"/>
  <c r="W13" i="11"/>
  <c r="V20" i="11" s="1"/>
  <c r="W12" i="11"/>
  <c r="V18" i="11"/>
  <c r="V19" i="11"/>
  <c r="V16" i="11"/>
  <c r="W12" i="7" l="1"/>
  <c r="V19" i="7"/>
  <c r="V18" i="7"/>
  <c r="V20" i="7"/>
  <c r="V16" i="9"/>
  <c r="V19" i="9"/>
  <c r="V17" i="12"/>
  <c r="X13" i="12"/>
  <c r="W20" i="12" s="1"/>
  <c r="W12" i="8"/>
  <c r="X13" i="8"/>
  <c r="W19" i="8"/>
  <c r="W18" i="8"/>
  <c r="W20" i="8"/>
  <c r="X12" i="8"/>
  <c r="W16" i="8"/>
  <c r="V20" i="12"/>
  <c r="V17" i="11"/>
  <c r="X13" i="11"/>
  <c r="W19" i="11" s="1"/>
  <c r="W16" i="11"/>
  <c r="V16" i="12"/>
  <c r="V16" i="7"/>
  <c r="X13" i="7"/>
  <c r="W20" i="7" s="1"/>
  <c r="W18" i="7"/>
  <c r="V15" i="9"/>
  <c r="X12" i="9"/>
  <c r="V18" i="9"/>
  <c r="V18" i="12"/>
  <c r="V20" i="8"/>
  <c r="W11" i="9"/>
  <c r="V19" i="12"/>
  <c r="V17" i="8"/>
  <c r="W16" i="12" l="1"/>
  <c r="W18" i="12"/>
  <c r="W17" i="12"/>
  <c r="X12" i="12"/>
  <c r="W17" i="11"/>
  <c r="X12" i="11"/>
  <c r="W20" i="11"/>
  <c r="W17" i="7"/>
  <c r="X12" i="7"/>
  <c r="W19" i="7"/>
  <c r="X11" i="9"/>
  <c r="Y12" i="9"/>
  <c r="X17" i="9" s="1"/>
  <c r="X16" i="9"/>
  <c r="X18" i="9"/>
  <c r="W15" i="9"/>
  <c r="W18" i="9"/>
  <c r="W19" i="9"/>
  <c r="W19" i="12"/>
  <c r="Y13" i="12"/>
  <c r="Y12" i="12"/>
  <c r="X18" i="12"/>
  <c r="X20" i="12"/>
  <c r="X19" i="12"/>
  <c r="W17" i="9"/>
  <c r="W16" i="9"/>
  <c r="W16" i="7"/>
  <c r="Y13" i="7"/>
  <c r="X20" i="7" s="1"/>
  <c r="W18" i="11"/>
  <c r="Y13" i="11"/>
  <c r="X19" i="11" s="1"/>
  <c r="X18" i="11"/>
  <c r="Y12" i="11"/>
  <c r="X20" i="11"/>
  <c r="W17" i="8"/>
  <c r="Y13" i="8"/>
  <c r="X18" i="8"/>
  <c r="X16" i="8"/>
  <c r="X20" i="8"/>
  <c r="X19" i="8"/>
  <c r="X17" i="8"/>
  <c r="Y12" i="7" l="1"/>
  <c r="X19" i="7"/>
  <c r="Y11" i="9"/>
  <c r="X15" i="9"/>
  <c r="X18" i="7"/>
  <c r="Z13" i="7"/>
  <c r="Y16" i="7" s="1"/>
  <c r="X17" i="11"/>
  <c r="Z13" i="11"/>
  <c r="Y17" i="11" s="1"/>
  <c r="Y12" i="8"/>
  <c r="Z13" i="8"/>
  <c r="Y18" i="8" s="1"/>
  <c r="X17" i="7"/>
  <c r="X19" i="9"/>
  <c r="Z12" i="9"/>
  <c r="X16" i="12"/>
  <c r="Z13" i="12"/>
  <c r="Y20" i="12" s="1"/>
  <c r="X16" i="11"/>
  <c r="X16" i="7"/>
  <c r="X17" i="12"/>
  <c r="Y19" i="12" l="1"/>
  <c r="Y19" i="11"/>
  <c r="Y16" i="11"/>
  <c r="Y18" i="11"/>
  <c r="Z12" i="11"/>
  <c r="Y17" i="7"/>
  <c r="Y18" i="7"/>
  <c r="Y19" i="7"/>
  <c r="Z12" i="7"/>
  <c r="Y18" i="9"/>
  <c r="AA12" i="9"/>
  <c r="Z15" i="9" s="1"/>
  <c r="AA11" i="9"/>
  <c r="Z12" i="8"/>
  <c r="Y17" i="9"/>
  <c r="Y19" i="8"/>
  <c r="Y17" i="8"/>
  <c r="AA13" i="8"/>
  <c r="Z16" i="8" s="1"/>
  <c r="Z17" i="8"/>
  <c r="Z12" i="12"/>
  <c r="Y15" i="9"/>
  <c r="Z11" i="9"/>
  <c r="Y16" i="8"/>
  <c r="Y20" i="7"/>
  <c r="AA13" i="7"/>
  <c r="Z17" i="7" s="1"/>
  <c r="Y16" i="12"/>
  <c r="AA13" i="12"/>
  <c r="Z18" i="12"/>
  <c r="Z16" i="12"/>
  <c r="Y19" i="9"/>
  <c r="Y18" i="12"/>
  <c r="Y17" i="12"/>
  <c r="Y16" i="9"/>
  <c r="Y20" i="8"/>
  <c r="Y20" i="11"/>
  <c r="AA13" i="11"/>
  <c r="AA12" i="11" s="1"/>
  <c r="Z17" i="11"/>
  <c r="AA12" i="8" l="1"/>
  <c r="Z18" i="8"/>
  <c r="Z19" i="9"/>
  <c r="Z16" i="11"/>
  <c r="Z19" i="11"/>
  <c r="Z18" i="11"/>
  <c r="Z18" i="9"/>
  <c r="Z17" i="9"/>
  <c r="Z17" i="12"/>
  <c r="AB13" i="12"/>
  <c r="AA16" i="12" s="1"/>
  <c r="AB12" i="12"/>
  <c r="Z19" i="7"/>
  <c r="AB13" i="7"/>
  <c r="AA16" i="7" s="1"/>
  <c r="Z16" i="7"/>
  <c r="Z20" i="12"/>
  <c r="Z18" i="7"/>
  <c r="Z20" i="11"/>
  <c r="AB13" i="11"/>
  <c r="AA18" i="11" s="1"/>
  <c r="AA12" i="12"/>
  <c r="AA12" i="7"/>
  <c r="Z16" i="9"/>
  <c r="AB12" i="9"/>
  <c r="AA18" i="9" s="1"/>
  <c r="AA19" i="9"/>
  <c r="AA16" i="9"/>
  <c r="Z20" i="8"/>
  <c r="AB13" i="8"/>
  <c r="AB12" i="8" s="1"/>
  <c r="AA18" i="8"/>
  <c r="AA17" i="8"/>
  <c r="AA19" i="8"/>
  <c r="AA20" i="8"/>
  <c r="Z19" i="12"/>
  <c r="Z20" i="7"/>
  <c r="Z19" i="8"/>
  <c r="AA20" i="12" l="1"/>
  <c r="AA17" i="12"/>
  <c r="AA19" i="12"/>
  <c r="AA17" i="11"/>
  <c r="AA19" i="11"/>
  <c r="AB12" i="11"/>
  <c r="AA20" i="11"/>
  <c r="AA19" i="7"/>
  <c r="AB12" i="7"/>
  <c r="AA18" i="7"/>
  <c r="AA20" i="7"/>
  <c r="AB11" i="9"/>
  <c r="AA16" i="8"/>
  <c r="AC13" i="8"/>
  <c r="AB16" i="8" s="1"/>
  <c r="AC12" i="8"/>
  <c r="AB18" i="8"/>
  <c r="AA16" i="11"/>
  <c r="AC13" i="11"/>
  <c r="AC12" i="11" s="1"/>
  <c r="AB19" i="11"/>
  <c r="AB17" i="11"/>
  <c r="AB18" i="11"/>
  <c r="AB20" i="11"/>
  <c r="AA17" i="9"/>
  <c r="AC12" i="9"/>
  <c r="AB16" i="9" s="1"/>
  <c r="AA18" i="12"/>
  <c r="AC13" i="12"/>
  <c r="AB20" i="12" s="1"/>
  <c r="AA15" i="9"/>
  <c r="AA17" i="7"/>
  <c r="AC13" i="7"/>
  <c r="AC12" i="7" s="1"/>
  <c r="AB17" i="12" l="1"/>
  <c r="AB20" i="8"/>
  <c r="AB19" i="8"/>
  <c r="AB16" i="7"/>
  <c r="AD13" i="7"/>
  <c r="AD12" i="7" s="1"/>
  <c r="AB18" i="9"/>
  <c r="AB20" i="7"/>
  <c r="AB18" i="12"/>
  <c r="AB19" i="7"/>
  <c r="AB19" i="9"/>
  <c r="AB19" i="12"/>
  <c r="AB17" i="9"/>
  <c r="AB18" i="7"/>
  <c r="AB17" i="8"/>
  <c r="AD13" i="8"/>
  <c r="AC20" i="8" s="1"/>
  <c r="AC17" i="8"/>
  <c r="AD12" i="8"/>
  <c r="AB15" i="9"/>
  <c r="AD12" i="9"/>
  <c r="AD11" i="9" s="1"/>
  <c r="AB16" i="12"/>
  <c r="AD13" i="12"/>
  <c r="AC19" i="12" s="1"/>
  <c r="AC20" i="12"/>
  <c r="AB17" i="7"/>
  <c r="AC12" i="12"/>
  <c r="AC11" i="9"/>
  <c r="AB16" i="11"/>
  <c r="AD13" i="11"/>
  <c r="AC16" i="11"/>
  <c r="AC17" i="11"/>
  <c r="AC20" i="11"/>
  <c r="AC19" i="11"/>
  <c r="AC18" i="11"/>
  <c r="AC16" i="8" l="1"/>
  <c r="AC18" i="8"/>
  <c r="AC19" i="7"/>
  <c r="AC18" i="7"/>
  <c r="AC17" i="7"/>
  <c r="AC16" i="7"/>
  <c r="AC19" i="9"/>
  <c r="AC16" i="12"/>
  <c r="AC16" i="9"/>
  <c r="AE12" i="9"/>
  <c r="AD18" i="9" s="1"/>
  <c r="AC18" i="9"/>
  <c r="AC20" i="7"/>
  <c r="AE13" i="7"/>
  <c r="AD16" i="7" s="1"/>
  <c r="AC18" i="12"/>
  <c r="AE13" i="12"/>
  <c r="AD17" i="12" s="1"/>
  <c r="AD19" i="12"/>
  <c r="AC15" i="9"/>
  <c r="AD12" i="12"/>
  <c r="AD12" i="11"/>
  <c r="AE13" i="11"/>
  <c r="AE12" i="11" s="1"/>
  <c r="AD20" i="11"/>
  <c r="AC17" i="12"/>
  <c r="AC17" i="9"/>
  <c r="AC19" i="8"/>
  <c r="AE13" i="8"/>
  <c r="AE12" i="8" s="1"/>
  <c r="AD18" i="12" l="1"/>
  <c r="AD19" i="8"/>
  <c r="AD18" i="8"/>
  <c r="AE11" i="9"/>
  <c r="AE12" i="12"/>
  <c r="AD20" i="12"/>
  <c r="AD19" i="11"/>
  <c r="AD18" i="11"/>
  <c r="AE12" i="7"/>
  <c r="AD18" i="7"/>
  <c r="AD17" i="7"/>
  <c r="AD15" i="9"/>
  <c r="AD19" i="9"/>
  <c r="AD19" i="7"/>
  <c r="AF13" i="7"/>
  <c r="AE16" i="7" s="1"/>
  <c r="AE17" i="7"/>
  <c r="AD17" i="9"/>
  <c r="AF12" i="9"/>
  <c r="AE15" i="9" s="1"/>
  <c r="AF11" i="9"/>
  <c r="AD16" i="12"/>
  <c r="AF13" i="12"/>
  <c r="AE18" i="12" s="1"/>
  <c r="AD17" i="8"/>
  <c r="AF13" i="8"/>
  <c r="AE17" i="8" s="1"/>
  <c r="AE16" i="8"/>
  <c r="AD17" i="11"/>
  <c r="AF13" i="11"/>
  <c r="AE19" i="11" s="1"/>
  <c r="AD20" i="8"/>
  <c r="AD16" i="8"/>
  <c r="AD16" i="11"/>
  <c r="AD20" i="7"/>
  <c r="AD16" i="9"/>
  <c r="AE16" i="11" l="1"/>
  <c r="AF12" i="7"/>
  <c r="AE19" i="7"/>
  <c r="AE18" i="7"/>
  <c r="AE17" i="9"/>
  <c r="AE19" i="9"/>
  <c r="AE18" i="9"/>
  <c r="AE20" i="11"/>
  <c r="AG13" i="11"/>
  <c r="AF16" i="11" s="1"/>
  <c r="AE19" i="12"/>
  <c r="AF12" i="8"/>
  <c r="AE17" i="12"/>
  <c r="AE16" i="12"/>
  <c r="AG13" i="12"/>
  <c r="AF18" i="12" s="1"/>
  <c r="AG12" i="12"/>
  <c r="AF16" i="12"/>
  <c r="AE18" i="8"/>
  <c r="AG13" i="8"/>
  <c r="AF19" i="8" s="1"/>
  <c r="AF16" i="8"/>
  <c r="AF12" i="11"/>
  <c r="AE17" i="11"/>
  <c r="AE20" i="8"/>
  <c r="AE20" i="12"/>
  <c r="AE20" i="7"/>
  <c r="AG13" i="7"/>
  <c r="AG12" i="7" s="1"/>
  <c r="AE18" i="11"/>
  <c r="AE19" i="8"/>
  <c r="AF12" i="12"/>
  <c r="AE16" i="9"/>
  <c r="AG12" i="9"/>
  <c r="AG11" i="9" s="1"/>
  <c r="AF20" i="12" l="1"/>
  <c r="AF17" i="11"/>
  <c r="AF19" i="11"/>
  <c r="AF20" i="11"/>
  <c r="AF18" i="11"/>
  <c r="AG12" i="8"/>
  <c r="AF20" i="8"/>
  <c r="AF18" i="8"/>
  <c r="AF17" i="7"/>
  <c r="AF20" i="7"/>
  <c r="AH13" i="7"/>
  <c r="AH12" i="7" s="1"/>
  <c r="AF19" i="9"/>
  <c r="AF15" i="9"/>
  <c r="AF19" i="7"/>
  <c r="AF17" i="8"/>
  <c r="AH13" i="8"/>
  <c r="AG16" i="8" s="1"/>
  <c r="AF18" i="9"/>
  <c r="AF19" i="12"/>
  <c r="AH13" i="12"/>
  <c r="AH12" i="12" s="1"/>
  <c r="AG18" i="12"/>
  <c r="AG19" i="12"/>
  <c r="AG17" i="12"/>
  <c r="AF16" i="7"/>
  <c r="AG12" i="11"/>
  <c r="AH13" i="11"/>
  <c r="AG16" i="11" s="1"/>
  <c r="AF17" i="9"/>
  <c r="AH12" i="9"/>
  <c r="AG19" i="9" s="1"/>
  <c r="AF16" i="9"/>
  <c r="AF18" i="7"/>
  <c r="AF17" i="12"/>
  <c r="AG18" i="11" l="1"/>
  <c r="AG17" i="11"/>
  <c r="AG19" i="11"/>
  <c r="AG20" i="8"/>
  <c r="AH12" i="8"/>
  <c r="AG19" i="8"/>
  <c r="AG18" i="7"/>
  <c r="AG19" i="7"/>
  <c r="AG20" i="7"/>
  <c r="AG16" i="7"/>
  <c r="AG17" i="9"/>
  <c r="AG18" i="9"/>
  <c r="AH11" i="9"/>
  <c r="AG16" i="9"/>
  <c r="AG20" i="12"/>
  <c r="AI13" i="12"/>
  <c r="AH19" i="12" s="1"/>
  <c r="AG18" i="8"/>
  <c r="AI13" i="8"/>
  <c r="AH16" i="8" s="1"/>
  <c r="AH20" i="8"/>
  <c r="AH17" i="8"/>
  <c r="AH18" i="8"/>
  <c r="AH19" i="8"/>
  <c r="AI12" i="8"/>
  <c r="AG17" i="7"/>
  <c r="AI13" i="7"/>
  <c r="AH19" i="7" s="1"/>
  <c r="AG20" i="11"/>
  <c r="AI13" i="11"/>
  <c r="AG15" i="9"/>
  <c r="AI12" i="9"/>
  <c r="AH17" i="9" s="1"/>
  <c r="AH12" i="11"/>
  <c r="AG16" i="12"/>
  <c r="AG17" i="8"/>
  <c r="AI12" i="12" l="1"/>
  <c r="AH17" i="12"/>
  <c r="AH16" i="12"/>
  <c r="AH20" i="12"/>
  <c r="AH16" i="7"/>
  <c r="AH17" i="7"/>
  <c r="AI12" i="7"/>
  <c r="AH18" i="7"/>
  <c r="AH16" i="11"/>
  <c r="AJ13" i="11"/>
  <c r="AI20" i="11" s="1"/>
  <c r="AH16" i="9"/>
  <c r="AJ12" i="9"/>
  <c r="AI19" i="9" s="1"/>
  <c r="AH18" i="11"/>
  <c r="AH18" i="9"/>
  <c r="AI12" i="11"/>
  <c r="AH15" i="9"/>
  <c r="AI11" i="9"/>
  <c r="AH20" i="11"/>
  <c r="AH18" i="12"/>
  <c r="AJ13" i="12"/>
  <c r="AI16" i="12"/>
  <c r="AI17" i="12"/>
  <c r="AH19" i="11"/>
  <c r="AH19" i="9"/>
  <c r="AH17" i="11"/>
  <c r="AH20" i="7"/>
  <c r="AJ13" i="7"/>
  <c r="AJ13" i="8"/>
  <c r="AI19" i="8"/>
  <c r="AI20" i="8"/>
  <c r="AI18" i="11" l="1"/>
  <c r="AI17" i="11"/>
  <c r="AJ11" i="9"/>
  <c r="AJ12" i="11"/>
  <c r="AI16" i="11"/>
  <c r="AI17" i="9"/>
  <c r="AI15" i="9"/>
  <c r="AI18" i="9"/>
  <c r="AI18" i="8"/>
  <c r="AK13" i="8"/>
  <c r="AJ18" i="8" s="1"/>
  <c r="AI16" i="8"/>
  <c r="AI16" i="7"/>
  <c r="AK13" i="7"/>
  <c r="AK12" i="7" s="1"/>
  <c r="AI19" i="12"/>
  <c r="AK13" i="12"/>
  <c r="AJ20" i="12" s="1"/>
  <c r="AJ16" i="12"/>
  <c r="AI20" i="7"/>
  <c r="AI17" i="8"/>
  <c r="AI19" i="7"/>
  <c r="AI20" i="12"/>
  <c r="AI19" i="11"/>
  <c r="AK13" i="11"/>
  <c r="AJ16" i="11" s="1"/>
  <c r="AI17" i="7"/>
  <c r="AI18" i="7"/>
  <c r="AI18" i="12"/>
  <c r="AJ12" i="8"/>
  <c r="AJ12" i="7"/>
  <c r="AJ12" i="12"/>
  <c r="AI16" i="9"/>
  <c r="AK12" i="9"/>
  <c r="AJ17" i="9" s="1"/>
  <c r="AJ19" i="12" l="1"/>
  <c r="AJ18" i="12"/>
  <c r="AK12" i="12"/>
  <c r="AJ20" i="11"/>
  <c r="AJ17" i="11"/>
  <c r="AJ17" i="8"/>
  <c r="AK12" i="8"/>
  <c r="AJ19" i="8"/>
  <c r="AJ20" i="8"/>
  <c r="AJ16" i="7"/>
  <c r="AJ17" i="7"/>
  <c r="AJ18" i="7"/>
  <c r="AK11" i="9"/>
  <c r="AK12" i="11"/>
  <c r="AJ19" i="7"/>
  <c r="AJ16" i="9"/>
  <c r="AJ19" i="9"/>
  <c r="AJ15" i="9"/>
  <c r="AJ20" i="7"/>
  <c r="AL13" i="7"/>
  <c r="AK17" i="7" s="1"/>
  <c r="AK19" i="7"/>
  <c r="AJ16" i="8"/>
  <c r="AL13" i="8"/>
  <c r="AL12" i="8" s="1"/>
  <c r="AK17" i="8"/>
  <c r="AK20" i="8"/>
  <c r="AJ18" i="11"/>
  <c r="AL13" i="11"/>
  <c r="AJ18" i="9"/>
  <c r="AL12" i="9"/>
  <c r="AL11" i="9" s="1"/>
  <c r="AJ19" i="11"/>
  <c r="AJ17" i="12"/>
  <c r="AL13" i="12"/>
  <c r="AK16" i="12" s="1"/>
  <c r="AK20" i="7" l="1"/>
  <c r="AK19" i="8"/>
  <c r="AK18" i="8"/>
  <c r="AK18" i="7"/>
  <c r="AL12" i="7"/>
  <c r="AK16" i="9"/>
  <c r="AM12" i="9"/>
  <c r="AL15" i="9" s="1"/>
  <c r="AL18" i="9"/>
  <c r="AM11" i="9"/>
  <c r="AK16" i="11"/>
  <c r="AM13" i="11"/>
  <c r="AL17" i="11" s="1"/>
  <c r="AL20" i="11"/>
  <c r="AM12" i="11"/>
  <c r="AL19" i="11"/>
  <c r="AK17" i="12"/>
  <c r="AM13" i="12"/>
  <c r="AL16" i="12" s="1"/>
  <c r="AK18" i="12"/>
  <c r="AL12" i="12"/>
  <c r="AK17" i="9"/>
  <c r="AK20" i="12"/>
  <c r="AK18" i="9"/>
  <c r="AK17" i="11"/>
  <c r="AK16" i="7"/>
  <c r="AM13" i="7"/>
  <c r="AL19" i="7" s="1"/>
  <c r="AK20" i="11"/>
  <c r="AK15" i="9"/>
  <c r="AK18" i="11"/>
  <c r="AL12" i="11"/>
  <c r="AK19" i="12"/>
  <c r="AK19" i="9"/>
  <c r="AK19" i="11"/>
  <c r="AK16" i="8"/>
  <c r="AM13" i="8"/>
  <c r="AL17" i="8" s="1"/>
  <c r="AL17" i="7" l="1"/>
  <c r="AL18" i="11"/>
  <c r="AL16" i="8"/>
  <c r="AL19" i="8"/>
  <c r="AL20" i="8"/>
  <c r="AL18" i="8"/>
  <c r="AL20" i="7"/>
  <c r="AL19" i="9"/>
  <c r="AL16" i="9"/>
  <c r="AL16" i="7"/>
  <c r="AN13" i="7"/>
  <c r="AM17" i="7" s="1"/>
  <c r="AN12" i="7"/>
  <c r="AL19" i="12"/>
  <c r="AM12" i="12"/>
  <c r="AL20" i="12"/>
  <c r="AL18" i="7"/>
  <c r="AL16" i="11"/>
  <c r="AN13" i="11"/>
  <c r="AM18" i="11" s="1"/>
  <c r="AL17" i="9"/>
  <c r="AN12" i="9"/>
  <c r="AM17" i="9" s="1"/>
  <c r="AL17" i="12"/>
  <c r="AN13" i="12"/>
  <c r="AM18" i="12" s="1"/>
  <c r="AM20" i="12"/>
  <c r="AN12" i="12"/>
  <c r="AM12" i="8"/>
  <c r="AN13" i="8"/>
  <c r="AM17" i="8" s="1"/>
  <c r="AM18" i="8"/>
  <c r="AM16" i="8"/>
  <c r="AN12" i="8"/>
  <c r="AM19" i="8"/>
  <c r="AM12" i="7"/>
  <c r="AL18" i="12"/>
  <c r="AM19" i="12" l="1"/>
  <c r="AM20" i="11"/>
  <c r="AN12" i="11"/>
  <c r="AM19" i="7"/>
  <c r="AM16" i="7"/>
  <c r="AM18" i="7"/>
  <c r="AN11" i="9"/>
  <c r="AM15" i="9"/>
  <c r="AM18" i="9"/>
  <c r="AO12" i="9"/>
  <c r="AN19" i="9" s="1"/>
  <c r="AO11" i="9"/>
  <c r="AN18" i="9"/>
  <c r="AO13" i="11"/>
  <c r="AN20" i="11" s="1"/>
  <c r="AN17" i="11"/>
  <c r="AM16" i="12"/>
  <c r="AO13" i="12"/>
  <c r="AN18" i="12" s="1"/>
  <c r="AM20" i="8"/>
  <c r="AO13" i="8"/>
  <c r="AN17" i="8" s="1"/>
  <c r="AM19" i="11"/>
  <c r="AM16" i="9"/>
  <c r="AM17" i="11"/>
  <c r="AM20" i="7"/>
  <c r="AO13" i="7"/>
  <c r="AO12" i="7" s="1"/>
  <c r="AM17" i="12"/>
  <c r="AM19" i="9"/>
  <c r="AM16" i="11"/>
  <c r="AN19" i="8" l="1"/>
  <c r="AN15" i="9"/>
  <c r="AN16" i="9"/>
  <c r="AN16" i="12"/>
  <c r="AN19" i="11"/>
  <c r="AN18" i="11"/>
  <c r="AN16" i="11"/>
  <c r="AO12" i="12"/>
  <c r="AN19" i="12"/>
  <c r="AP13" i="12"/>
  <c r="AO18" i="12" s="1"/>
  <c r="AO19" i="12"/>
  <c r="AO17" i="12"/>
  <c r="AO12" i="8"/>
  <c r="AP13" i="8"/>
  <c r="AO16" i="8" s="1"/>
  <c r="AO19" i="8"/>
  <c r="AO18" i="8"/>
  <c r="AN16" i="7"/>
  <c r="AN20" i="8"/>
  <c r="AN17" i="12"/>
  <c r="AN17" i="9"/>
  <c r="AP12" i="9"/>
  <c r="AO18" i="9" s="1"/>
  <c r="AP11" i="9"/>
  <c r="AO17" i="9"/>
  <c r="AN19" i="7"/>
  <c r="AP13" i="7"/>
  <c r="AO18" i="7" s="1"/>
  <c r="AN18" i="7"/>
  <c r="AN17" i="7"/>
  <c r="AN18" i="8"/>
  <c r="AN20" i="7"/>
  <c r="AN16" i="8"/>
  <c r="AN20" i="12"/>
  <c r="AO12" i="11"/>
  <c r="AP13" i="11"/>
  <c r="AO17" i="11" s="1"/>
  <c r="AP12" i="8" l="1"/>
  <c r="AO20" i="8"/>
  <c r="AO16" i="12"/>
  <c r="AP12" i="12"/>
  <c r="AO16" i="7"/>
  <c r="AO19" i="7"/>
  <c r="AO17" i="7"/>
  <c r="AP12" i="7"/>
  <c r="AO15" i="9"/>
  <c r="AO20" i="7"/>
  <c r="AQ13" i="7"/>
  <c r="AP19" i="7" s="1"/>
  <c r="AP17" i="7"/>
  <c r="AO20" i="12"/>
  <c r="AQ13" i="12"/>
  <c r="AP19" i="12" s="1"/>
  <c r="AP16" i="12"/>
  <c r="AP17" i="12"/>
  <c r="AO19" i="11"/>
  <c r="AQ13" i="11"/>
  <c r="AQ12" i="11" s="1"/>
  <c r="AO20" i="11"/>
  <c r="AO17" i="8"/>
  <c r="AQ13" i="8"/>
  <c r="AP16" i="8" s="1"/>
  <c r="AP12" i="11"/>
  <c r="AO18" i="11"/>
  <c r="AO16" i="9"/>
  <c r="AQ12" i="9"/>
  <c r="AP15" i="9" s="1"/>
  <c r="AO16" i="11"/>
  <c r="AO19" i="9"/>
  <c r="AQ12" i="12" l="1"/>
  <c r="AP18" i="12"/>
  <c r="AP18" i="9"/>
  <c r="AP16" i="7"/>
  <c r="AP18" i="7"/>
  <c r="AP20" i="7"/>
  <c r="AP17" i="9"/>
  <c r="AP16" i="9"/>
  <c r="AP19" i="9"/>
  <c r="AP17" i="8"/>
  <c r="AQ12" i="8"/>
  <c r="AP16" i="11"/>
  <c r="AR13" i="11"/>
  <c r="AQ18" i="11"/>
  <c r="AQ17" i="11"/>
  <c r="AQ20" i="11"/>
  <c r="AR12" i="11"/>
  <c r="AP20" i="8"/>
  <c r="AP17" i="11"/>
  <c r="AP19" i="11"/>
  <c r="AR13" i="8"/>
  <c r="AR12" i="8"/>
  <c r="AQ19" i="8"/>
  <c r="AQ20" i="8"/>
  <c r="AQ11" i="9"/>
  <c r="AR12" i="9"/>
  <c r="AQ19" i="9" s="1"/>
  <c r="AP19" i="8"/>
  <c r="AP20" i="11"/>
  <c r="AQ12" i="7"/>
  <c r="AR13" i="7"/>
  <c r="AQ19" i="7" s="1"/>
  <c r="AP18" i="8"/>
  <c r="AP18" i="11"/>
  <c r="AP20" i="12"/>
  <c r="AR13" i="12"/>
  <c r="AQ18" i="12" s="1"/>
  <c r="AQ20" i="12" l="1"/>
  <c r="AQ18" i="9"/>
  <c r="AR11" i="9"/>
  <c r="AQ16" i="9"/>
  <c r="AQ17" i="7"/>
  <c r="AR12" i="7"/>
  <c r="AQ18" i="7"/>
  <c r="AQ19" i="11"/>
  <c r="AS13" i="11"/>
  <c r="AR17" i="11" s="1"/>
  <c r="AQ17" i="8"/>
  <c r="AS13" i="8"/>
  <c r="AR18" i="8" s="1"/>
  <c r="AR20" i="8"/>
  <c r="AR17" i="8"/>
  <c r="AQ18" i="8"/>
  <c r="AQ19" i="12"/>
  <c r="AS13" i="12"/>
  <c r="AR16" i="12" s="1"/>
  <c r="AQ16" i="12"/>
  <c r="AQ20" i="7"/>
  <c r="AS13" i="7"/>
  <c r="AR16" i="7" s="1"/>
  <c r="AQ17" i="9"/>
  <c r="AS12" i="9"/>
  <c r="AR12" i="12"/>
  <c r="AQ17" i="12"/>
  <c r="AQ16" i="7"/>
  <c r="AQ15" i="9"/>
  <c r="AQ16" i="8"/>
  <c r="AQ16" i="11"/>
  <c r="AR20" i="12" l="1"/>
  <c r="AR17" i="12"/>
  <c r="AS12" i="12"/>
  <c r="AR18" i="12"/>
  <c r="AR19" i="11"/>
  <c r="AR18" i="11"/>
  <c r="AS12" i="11"/>
  <c r="AR16" i="8"/>
  <c r="AR19" i="8"/>
  <c r="AR20" i="11"/>
  <c r="AR18" i="7"/>
  <c r="AS12" i="7"/>
  <c r="AR17" i="7"/>
  <c r="AR19" i="7"/>
  <c r="AR18" i="9"/>
  <c r="AT12" i="9"/>
  <c r="AS19" i="9" s="1"/>
  <c r="AS17" i="9"/>
  <c r="AR17" i="9"/>
  <c r="AR16" i="9"/>
  <c r="AR19" i="9"/>
  <c r="AR15" i="9"/>
  <c r="AR16" i="11"/>
  <c r="AT13" i="11"/>
  <c r="AS16" i="11" s="1"/>
  <c r="AT12" i="11"/>
  <c r="AS18" i="11"/>
  <c r="AS11" i="9"/>
  <c r="AR20" i="7"/>
  <c r="AT13" i="7"/>
  <c r="AT12" i="7" s="1"/>
  <c r="AR19" i="12"/>
  <c r="AT13" i="12"/>
  <c r="AS16" i="12" s="1"/>
  <c r="AS20" i="12"/>
  <c r="AS12" i="8"/>
  <c r="AT13" i="8"/>
  <c r="AS20" i="8" s="1"/>
  <c r="AT12" i="8"/>
  <c r="AS16" i="8"/>
  <c r="AS17" i="8"/>
  <c r="AS19" i="8"/>
  <c r="AS19" i="12" l="1"/>
  <c r="AS17" i="12"/>
  <c r="AS20" i="7"/>
  <c r="AS19" i="7"/>
  <c r="AS18" i="9"/>
  <c r="AS15" i="9"/>
  <c r="AS16" i="7"/>
  <c r="AU13" i="7"/>
  <c r="AT16" i="7" s="1"/>
  <c r="AU12" i="7"/>
  <c r="AT17" i="7"/>
  <c r="AS20" i="11"/>
  <c r="AU13" i="11"/>
  <c r="AU12" i="11"/>
  <c r="AT18" i="11"/>
  <c r="AT19" i="11"/>
  <c r="AT16" i="11"/>
  <c r="AS16" i="9"/>
  <c r="AU12" i="9"/>
  <c r="AU11" i="9" s="1"/>
  <c r="AS18" i="7"/>
  <c r="AS19" i="11"/>
  <c r="AT11" i="9"/>
  <c r="AT12" i="12"/>
  <c r="AU13" i="12"/>
  <c r="AT18" i="12" s="1"/>
  <c r="AT17" i="12"/>
  <c r="AS18" i="8"/>
  <c r="AU13" i="8"/>
  <c r="AT17" i="8" s="1"/>
  <c r="AT16" i="8"/>
  <c r="AT18" i="8"/>
  <c r="AS18" i="12"/>
  <c r="AS17" i="7"/>
  <c r="AS17" i="11"/>
  <c r="AT19" i="12" l="1"/>
  <c r="AT16" i="12"/>
  <c r="AU12" i="8"/>
  <c r="AT20" i="8"/>
  <c r="AT19" i="7"/>
  <c r="AT18" i="7"/>
  <c r="AT19" i="9"/>
  <c r="AT20" i="12"/>
  <c r="AV13" i="12"/>
  <c r="AU20" i="12" s="1"/>
  <c r="AU19" i="12"/>
  <c r="AV12" i="12"/>
  <c r="AT15" i="9"/>
  <c r="AT17" i="9"/>
  <c r="AU12" i="12"/>
  <c r="AT20" i="11"/>
  <c r="AV13" i="11"/>
  <c r="AU18" i="11" s="1"/>
  <c r="AT20" i="7"/>
  <c r="AV13" i="7"/>
  <c r="AU18" i="7" s="1"/>
  <c r="AT18" i="9"/>
  <c r="AV12" i="9"/>
  <c r="AU19" i="9" s="1"/>
  <c r="AT19" i="8"/>
  <c r="AV13" i="8"/>
  <c r="AU19" i="8" s="1"/>
  <c r="AT16" i="9"/>
  <c r="AT17" i="11"/>
  <c r="AU20" i="8" l="1"/>
  <c r="AU18" i="8"/>
  <c r="AU15" i="9"/>
  <c r="AU16" i="12"/>
  <c r="AU18" i="12"/>
  <c r="AU19" i="11"/>
  <c r="AU16" i="8"/>
  <c r="AU17" i="8"/>
  <c r="AU16" i="7"/>
  <c r="AV12" i="7"/>
  <c r="AU17" i="9"/>
  <c r="AU18" i="9"/>
  <c r="AU20" i="11"/>
  <c r="AW13" i="11"/>
  <c r="AV16" i="11" s="1"/>
  <c r="AV12" i="8"/>
  <c r="AW13" i="8"/>
  <c r="AW12" i="8" s="1"/>
  <c r="AU17" i="11"/>
  <c r="AW13" i="12"/>
  <c r="AV20" i="12" s="1"/>
  <c r="AU19" i="7"/>
  <c r="AW13" i="7"/>
  <c r="AV16" i="7" s="1"/>
  <c r="AU20" i="7"/>
  <c r="AV12" i="11"/>
  <c r="AV11" i="9"/>
  <c r="AW12" i="9"/>
  <c r="AW11" i="9" s="1"/>
  <c r="AU16" i="9"/>
  <c r="AU17" i="7"/>
  <c r="AU16" i="11"/>
  <c r="AU17" i="12"/>
  <c r="AV18" i="8" l="1"/>
  <c r="AV19" i="8"/>
  <c r="AV16" i="8"/>
  <c r="AV20" i="8"/>
  <c r="AV19" i="11"/>
  <c r="AV20" i="11"/>
  <c r="AW12" i="11"/>
  <c r="AV18" i="11"/>
  <c r="AV18" i="12"/>
  <c r="AV15" i="9"/>
  <c r="AV19" i="12"/>
  <c r="AW12" i="12"/>
  <c r="AV17" i="9"/>
  <c r="AX12" i="9"/>
  <c r="AW19" i="9"/>
  <c r="AV20" i="7"/>
  <c r="AX13" i="7"/>
  <c r="AW19" i="7" s="1"/>
  <c r="AV16" i="9"/>
  <c r="AV17" i="7"/>
  <c r="AV19" i="9"/>
  <c r="AV19" i="7"/>
  <c r="AV17" i="11"/>
  <c r="AX13" i="11"/>
  <c r="AX12" i="11" s="1"/>
  <c r="AV16" i="12"/>
  <c r="AX13" i="12"/>
  <c r="AW17" i="12" s="1"/>
  <c r="AV18" i="7"/>
  <c r="AV18" i="9"/>
  <c r="AW12" i="7"/>
  <c r="AV17" i="12"/>
  <c r="AV17" i="8"/>
  <c r="AX13" i="8"/>
  <c r="AW16" i="8" s="1"/>
  <c r="AW16" i="12" l="1"/>
  <c r="AX12" i="8"/>
  <c r="AW18" i="8"/>
  <c r="AW19" i="8"/>
  <c r="AW17" i="8"/>
  <c r="AW20" i="7"/>
  <c r="AW17" i="7"/>
  <c r="AX11" i="9"/>
  <c r="AY12" i="9"/>
  <c r="AX17" i="9" s="1"/>
  <c r="AX19" i="9"/>
  <c r="AW18" i="7"/>
  <c r="AY13" i="7"/>
  <c r="AX19" i="7" s="1"/>
  <c r="AW16" i="11"/>
  <c r="AY13" i="11"/>
  <c r="AW19" i="12"/>
  <c r="AW17" i="11"/>
  <c r="AW15" i="9"/>
  <c r="AW18" i="12"/>
  <c r="AY13" i="12"/>
  <c r="AX17" i="12"/>
  <c r="AX18" i="12"/>
  <c r="AY12" i="12"/>
  <c r="AX20" i="12"/>
  <c r="AX16" i="12"/>
  <c r="AW18" i="9"/>
  <c r="AW19" i="11"/>
  <c r="AW20" i="8"/>
  <c r="AY13" i="8"/>
  <c r="AX19" i="8"/>
  <c r="AX16" i="8"/>
  <c r="AX17" i="8"/>
  <c r="AY12" i="8"/>
  <c r="AX20" i="8"/>
  <c r="AX12" i="12"/>
  <c r="AW18" i="11"/>
  <c r="AW16" i="7"/>
  <c r="AW16" i="9"/>
  <c r="AW20" i="12"/>
  <c r="AW20" i="11"/>
  <c r="AX12" i="7"/>
  <c r="AW17" i="9"/>
  <c r="AX18" i="9" l="1"/>
  <c r="AX16" i="7"/>
  <c r="AY12" i="7"/>
  <c r="AX20" i="7"/>
  <c r="AX18" i="7"/>
  <c r="AX16" i="9"/>
  <c r="AY11" i="9"/>
  <c r="AX20" i="11"/>
  <c r="AZ13" i="11"/>
  <c r="AY17" i="11" s="1"/>
  <c r="AX16" i="11"/>
  <c r="AX17" i="11"/>
  <c r="AX18" i="8"/>
  <c r="AZ13" i="8"/>
  <c r="AZ12" i="8" s="1"/>
  <c r="AY17" i="8"/>
  <c r="AY20" i="8"/>
  <c r="AY19" i="8"/>
  <c r="AX19" i="12"/>
  <c r="AZ13" i="12"/>
  <c r="AY18" i="12"/>
  <c r="AY20" i="12"/>
  <c r="AY17" i="12"/>
  <c r="AY16" i="12"/>
  <c r="AY19" i="12"/>
  <c r="AX19" i="11"/>
  <c r="AX15" i="9"/>
  <c r="AZ12" i="9"/>
  <c r="AY16" i="9" s="1"/>
  <c r="AX18" i="11"/>
  <c r="AY12" i="11"/>
  <c r="AX17" i="7"/>
  <c r="AZ13" i="7"/>
  <c r="AZ12" i="7" s="1"/>
  <c r="AY18" i="8" l="1"/>
  <c r="AY20" i="11"/>
  <c r="AY16" i="11"/>
  <c r="AY18" i="11"/>
  <c r="AZ12" i="11"/>
  <c r="AY17" i="7"/>
  <c r="AY19" i="7"/>
  <c r="AY20" i="7"/>
  <c r="AY16" i="7"/>
  <c r="AY18" i="9"/>
  <c r="AZ11" i="9"/>
  <c r="AY15" i="9"/>
  <c r="AY17" i="9"/>
  <c r="AY16" i="8"/>
  <c r="BA13" i="8"/>
  <c r="AZ18" i="8" s="1"/>
  <c r="AZ20" i="8"/>
  <c r="AY18" i="7"/>
  <c r="BA13" i="7"/>
  <c r="AZ19" i="7" s="1"/>
  <c r="AY19" i="9"/>
  <c r="BA12" i="9"/>
  <c r="AZ15" i="9" s="1"/>
  <c r="AZ12" i="12"/>
  <c r="BA13" i="12"/>
  <c r="AZ17" i="12" s="1"/>
  <c r="BA12" i="12"/>
  <c r="AY19" i="11"/>
  <c r="BA13" i="11"/>
  <c r="AZ16" i="11" s="1"/>
  <c r="AZ17" i="8" l="1"/>
  <c r="AZ19" i="8"/>
  <c r="BA12" i="8"/>
  <c r="BA12" i="11"/>
  <c r="AZ18" i="7"/>
  <c r="BA12" i="7"/>
  <c r="AZ16" i="7"/>
  <c r="AZ17" i="7"/>
  <c r="AZ19" i="11"/>
  <c r="BB13" i="11"/>
  <c r="BA19" i="11" s="1"/>
  <c r="BA20" i="11"/>
  <c r="AZ19" i="12"/>
  <c r="BB13" i="12"/>
  <c r="BB12" i="12"/>
  <c r="BA17" i="12"/>
  <c r="BA19" i="12"/>
  <c r="AZ17" i="9"/>
  <c r="AZ16" i="12"/>
  <c r="AZ19" i="9"/>
  <c r="AZ20" i="11"/>
  <c r="AZ20" i="12"/>
  <c r="AZ16" i="8"/>
  <c r="BB13" i="8"/>
  <c r="BA18" i="8" s="1"/>
  <c r="BA19" i="8"/>
  <c r="BA11" i="9"/>
  <c r="BB12" i="9"/>
  <c r="BA18" i="9" s="1"/>
  <c r="AZ17" i="11"/>
  <c r="AZ18" i="9"/>
  <c r="AZ18" i="11"/>
  <c r="AZ18" i="12"/>
  <c r="AZ16" i="9"/>
  <c r="AZ20" i="7"/>
  <c r="BB13" i="7"/>
  <c r="BA18" i="7" s="1"/>
  <c r="BA18" i="11" l="1"/>
  <c r="BA16" i="11"/>
  <c r="BB12" i="11"/>
  <c r="BA16" i="8"/>
  <c r="BA17" i="9"/>
  <c r="BA19" i="9"/>
  <c r="BA16" i="9"/>
  <c r="BA17" i="7"/>
  <c r="BA17" i="8"/>
  <c r="BC13" i="8"/>
  <c r="BB19" i="8" s="1"/>
  <c r="BB17" i="8"/>
  <c r="BC12" i="8"/>
  <c r="BB16" i="8"/>
  <c r="BB11" i="9"/>
  <c r="BC12" i="9"/>
  <c r="BC11" i="9" s="1"/>
  <c r="BB17" i="9"/>
  <c r="BA18" i="12"/>
  <c r="BC13" i="12"/>
  <c r="BB17" i="12" s="1"/>
  <c r="BB18" i="12"/>
  <c r="BB19" i="12"/>
  <c r="BB16" i="12"/>
  <c r="BA20" i="7"/>
  <c r="BB12" i="8"/>
  <c r="BA20" i="12"/>
  <c r="BA17" i="11"/>
  <c r="BC13" i="11"/>
  <c r="BB19" i="11" s="1"/>
  <c r="BA16" i="7"/>
  <c r="BC13" i="7"/>
  <c r="BB20" i="7" s="1"/>
  <c r="BB19" i="7"/>
  <c r="BB16" i="7"/>
  <c r="BB12" i="7"/>
  <c r="BA19" i="7"/>
  <c r="BA15" i="9"/>
  <c r="BA20" i="8"/>
  <c r="BA16" i="12"/>
  <c r="BB19" i="9" l="1"/>
  <c r="BC12" i="12"/>
  <c r="BB16" i="11"/>
  <c r="BB20" i="11"/>
  <c r="BB18" i="11"/>
  <c r="BB17" i="11"/>
  <c r="BB20" i="8"/>
  <c r="BC12" i="7"/>
  <c r="BB18" i="7"/>
  <c r="BB15" i="9"/>
  <c r="BB16" i="9"/>
  <c r="BC12" i="11"/>
  <c r="BD13" i="11"/>
  <c r="BC17" i="11" s="1"/>
  <c r="BC16" i="11"/>
  <c r="BB18" i="8"/>
  <c r="BD13" i="8"/>
  <c r="BD12" i="8" s="1"/>
  <c r="BB17" i="7"/>
  <c r="BD13" i="7"/>
  <c r="BB20" i="12"/>
  <c r="BD13" i="12"/>
  <c r="BC20" i="12" s="1"/>
  <c r="BD12" i="12"/>
  <c r="BB18" i="9"/>
  <c r="BD12" i="9"/>
  <c r="BC18" i="9" s="1"/>
  <c r="BC18" i="8" l="1"/>
  <c r="BC17" i="8"/>
  <c r="BC16" i="8"/>
  <c r="BC19" i="8"/>
  <c r="BC16" i="9"/>
  <c r="BD12" i="11"/>
  <c r="BC18" i="11"/>
  <c r="BC19" i="11"/>
  <c r="BC19" i="9"/>
  <c r="BD17" i="9"/>
  <c r="BD19" i="9"/>
  <c r="BD15" i="9"/>
  <c r="BD18" i="9"/>
  <c r="BD16" i="9"/>
  <c r="BC17" i="7"/>
  <c r="BE13" i="7"/>
  <c r="BC16" i="12"/>
  <c r="BD12" i="7"/>
  <c r="BC15" i="9"/>
  <c r="BC19" i="7"/>
  <c r="BC16" i="7"/>
  <c r="BD11" i="9"/>
  <c r="BC20" i="7"/>
  <c r="BC20" i="11"/>
  <c r="BD18" i="11"/>
  <c r="BD17" i="11"/>
  <c r="BD16" i="11"/>
  <c r="BD20" i="11"/>
  <c r="BD19" i="11"/>
  <c r="BC18" i="12"/>
  <c r="BE13" i="12"/>
  <c r="BD18" i="12" s="1"/>
  <c r="BD19" i="12"/>
  <c r="BC17" i="12"/>
  <c r="BC17" i="9"/>
  <c r="BC19" i="12"/>
  <c r="BC18" i="7"/>
  <c r="BC20" i="8"/>
  <c r="BE13" i="8"/>
  <c r="BD20" i="8"/>
  <c r="BD20" i="12" l="1"/>
  <c r="BD17" i="12"/>
  <c r="BD18" i="7"/>
  <c r="BF13" i="7"/>
  <c r="BE17" i="7" s="1"/>
  <c r="BD19" i="7"/>
  <c r="BD16" i="12"/>
  <c r="BF13" i="12"/>
  <c r="BF12" i="12" s="1"/>
  <c r="BE16" i="12"/>
  <c r="BD17" i="7"/>
  <c r="BD18" i="8"/>
  <c r="BF13" i="8"/>
  <c r="BE20" i="8" s="1"/>
  <c r="BF12" i="8"/>
  <c r="BE18" i="8"/>
  <c r="BE16" i="8"/>
  <c r="BE19" i="8"/>
  <c r="BD16" i="7"/>
  <c r="BD19" i="8"/>
  <c r="BE12" i="7"/>
  <c r="BE12" i="8"/>
  <c r="BD16" i="8"/>
  <c r="BD17" i="8"/>
  <c r="BE12" i="12"/>
  <c r="BD20" i="7"/>
  <c r="BE19" i="12" l="1"/>
  <c r="BE17" i="12"/>
  <c r="BE20" i="12"/>
  <c r="BE20" i="7"/>
  <c r="BE19" i="7"/>
  <c r="BF12" i="7"/>
  <c r="BE16" i="7"/>
  <c r="BE18" i="7"/>
  <c r="BE17" i="8"/>
  <c r="BG13" i="8"/>
  <c r="BF19" i="8" s="1"/>
  <c r="BF16" i="8"/>
  <c r="BE18" i="12"/>
  <c r="BG13" i="12"/>
  <c r="BF18" i="12" s="1"/>
  <c r="BF17" i="12"/>
  <c r="BG12" i="12"/>
  <c r="BF19" i="12"/>
  <c r="BG13" i="7"/>
  <c r="BF16" i="7" s="1"/>
  <c r="BF20" i="8" l="1"/>
  <c r="BG12" i="8"/>
  <c r="BF18" i="8"/>
  <c r="BF20" i="12"/>
  <c r="BG12" i="7"/>
  <c r="BH13" i="7"/>
  <c r="BG18" i="7" s="1"/>
  <c r="BF19" i="7"/>
  <c r="BF18" i="7"/>
  <c r="BF17" i="8"/>
  <c r="BH13" i="8"/>
  <c r="BH12" i="8"/>
  <c r="BG18" i="8"/>
  <c r="BG17" i="8"/>
  <c r="BG20" i="8"/>
  <c r="BG16" i="8"/>
  <c r="BF17" i="7"/>
  <c r="BF20" i="7"/>
  <c r="BF16" i="12"/>
  <c r="BH13" i="12"/>
  <c r="BG19" i="12" s="1"/>
  <c r="BG20" i="12" l="1"/>
  <c r="BG17" i="12"/>
  <c r="BG16" i="12"/>
  <c r="BG20" i="7"/>
  <c r="BG17" i="7"/>
  <c r="BG16" i="7"/>
  <c r="BH12" i="7"/>
  <c r="BG19" i="8"/>
  <c r="BI13" i="8"/>
  <c r="BH20" i="8" s="1"/>
  <c r="BH18" i="8"/>
  <c r="BH17" i="8"/>
  <c r="BG19" i="7"/>
  <c r="BI13" i="7"/>
  <c r="BH19" i="7" s="1"/>
  <c r="BH17" i="7"/>
  <c r="BI12" i="7"/>
  <c r="BG18" i="12"/>
  <c r="BI13" i="12"/>
  <c r="BH17" i="12" s="1"/>
  <c r="BH12" i="12"/>
  <c r="BH16" i="8" l="1"/>
  <c r="BI12" i="8"/>
  <c r="BH16" i="7"/>
  <c r="BH20" i="7"/>
  <c r="BI12" i="12"/>
  <c r="BH18" i="12"/>
  <c r="BH19" i="8"/>
  <c r="BJ13" i="8"/>
  <c r="BI18" i="8" s="1"/>
  <c r="BH20" i="12"/>
  <c r="BJ13" i="12"/>
  <c r="BJ12" i="12"/>
  <c r="BI20" i="12"/>
  <c r="BI17" i="12"/>
  <c r="BI19" i="12"/>
  <c r="BI18" i="12"/>
  <c r="BH19" i="12"/>
  <c r="BH16" i="12"/>
  <c r="BH18" i="7"/>
  <c r="BJ13" i="7"/>
  <c r="BI19" i="7" s="1"/>
  <c r="BJ12" i="7"/>
  <c r="BI19" i="8" l="1"/>
  <c r="BI16" i="8"/>
  <c r="BJ12" i="8"/>
  <c r="BI17" i="7"/>
  <c r="BI20" i="7"/>
  <c r="BI16" i="12"/>
  <c r="BK13" i="12"/>
  <c r="BJ19" i="12" s="1"/>
  <c r="BK12" i="12"/>
  <c r="BI18" i="7"/>
  <c r="BK13" i="7"/>
  <c r="BJ18" i="7" s="1"/>
  <c r="BI17" i="8"/>
  <c r="BK13" i="8"/>
  <c r="BJ16" i="8" s="1"/>
  <c r="BI16" i="7"/>
  <c r="BI20" i="8"/>
  <c r="BJ16" i="12" l="1"/>
  <c r="BJ18" i="12"/>
  <c r="BJ17" i="12"/>
  <c r="BK12" i="7"/>
  <c r="BJ17" i="7"/>
  <c r="BJ19" i="7"/>
  <c r="BJ16" i="7"/>
  <c r="BJ17" i="8"/>
  <c r="BJ20" i="8"/>
  <c r="BK12" i="8"/>
  <c r="BJ20" i="12"/>
  <c r="BL13" i="12"/>
  <c r="BK16" i="12" s="1"/>
  <c r="BK19" i="12"/>
  <c r="BK17" i="12"/>
  <c r="BJ18" i="8"/>
  <c r="BL13" i="8"/>
  <c r="BK16" i="8" s="1"/>
  <c r="BK18" i="8"/>
  <c r="BJ19" i="8"/>
  <c r="BJ20" i="7"/>
  <c r="BL13" i="7"/>
  <c r="BK16" i="7" s="1"/>
  <c r="BL12" i="7"/>
  <c r="BL12" i="8" l="1"/>
  <c r="BK18" i="7"/>
  <c r="BK17" i="8"/>
  <c r="BK17" i="7"/>
  <c r="BM13" i="7"/>
  <c r="BL17" i="7" s="1"/>
  <c r="BM13" i="12"/>
  <c r="BL17" i="12" s="1"/>
  <c r="BM12" i="12"/>
  <c r="BL20" i="12"/>
  <c r="BK19" i="7"/>
  <c r="BL12" i="12"/>
  <c r="BK19" i="8"/>
  <c r="BM13" i="8"/>
  <c r="BL19" i="8" s="1"/>
  <c r="BK18" i="12"/>
  <c r="BK20" i="7"/>
  <c r="BK20" i="8"/>
  <c r="BK20" i="12"/>
  <c r="BL18" i="7" l="1"/>
  <c r="BL20" i="7"/>
  <c r="BL16" i="12"/>
  <c r="BL19" i="12"/>
  <c r="BM12" i="8"/>
  <c r="BL17" i="8"/>
  <c r="BL20" i="8"/>
  <c r="BL18" i="8"/>
  <c r="BL16" i="7"/>
  <c r="BM12" i="7"/>
  <c r="BL19" i="7"/>
  <c r="BN13" i="7"/>
  <c r="BM16" i="7" s="1"/>
  <c r="BL16" i="8"/>
  <c r="BN13" i="8"/>
  <c r="BM18" i="8" s="1"/>
  <c r="BM19" i="8"/>
  <c r="BM20" i="8"/>
  <c r="BL18" i="12"/>
  <c r="BN13" i="12"/>
  <c r="BM17" i="8" l="1"/>
  <c r="BM16" i="8"/>
  <c r="BM17" i="7"/>
  <c r="BN12" i="7"/>
  <c r="BM20" i="7"/>
  <c r="BM19" i="7"/>
  <c r="BM17" i="12"/>
  <c r="BO13" i="12"/>
  <c r="BN16" i="12" s="1"/>
  <c r="BM19" i="12"/>
  <c r="BN12" i="12"/>
  <c r="BM16" i="12"/>
  <c r="BM18" i="7"/>
  <c r="BO13" i="7"/>
  <c r="BO12" i="7" s="1"/>
  <c r="BM18" i="12"/>
  <c r="BM20" i="12"/>
  <c r="BN12" i="8"/>
  <c r="BO13" i="8"/>
  <c r="BO12" i="8" s="1"/>
  <c r="BN17" i="8"/>
  <c r="BN18" i="8"/>
  <c r="BO12" i="12" l="1"/>
  <c r="BN17" i="12"/>
  <c r="BN20" i="12"/>
  <c r="BN18" i="12"/>
  <c r="BN19" i="7"/>
  <c r="BN17" i="7"/>
  <c r="BN20" i="7"/>
  <c r="BN20" i="8"/>
  <c r="BP13" i="8"/>
  <c r="BO20" i="8" s="1"/>
  <c r="BO16" i="8"/>
  <c r="BN16" i="7"/>
  <c r="BP13" i="7"/>
  <c r="BP12" i="7" s="1"/>
  <c r="BO20" i="7"/>
  <c r="BO18" i="7"/>
  <c r="BO17" i="7"/>
  <c r="BN19" i="8"/>
  <c r="BN19" i="12"/>
  <c r="BP13" i="12"/>
  <c r="BO17" i="12" s="1"/>
  <c r="BO19" i="12"/>
  <c r="BP12" i="12"/>
  <c r="BO18" i="12"/>
  <c r="BN16" i="8"/>
  <c r="BN18" i="7"/>
  <c r="BO17" i="8" l="1"/>
  <c r="BP12" i="8"/>
  <c r="BO20" i="12"/>
  <c r="BO19" i="8"/>
  <c r="BO16" i="7"/>
  <c r="BO18" i="8"/>
  <c r="BQ13" i="8"/>
  <c r="BQ12" i="8" s="1"/>
  <c r="BP19" i="8"/>
  <c r="BO16" i="12"/>
  <c r="BQ13" i="12"/>
  <c r="BQ12" i="12"/>
  <c r="BP20" i="12"/>
  <c r="BP17" i="12"/>
  <c r="BP16" i="12"/>
  <c r="BP18" i="12"/>
  <c r="BO19" i="7"/>
  <c r="BQ13" i="7"/>
  <c r="BP16" i="7" s="1"/>
  <c r="BP17" i="8" l="1"/>
  <c r="BP18" i="8"/>
  <c r="BP16" i="8"/>
  <c r="BP20" i="7"/>
  <c r="BP20" i="8"/>
  <c r="BR13" i="8"/>
  <c r="BQ18" i="8" s="1"/>
  <c r="BR12" i="8"/>
  <c r="BQ19" i="8"/>
  <c r="BP18" i="7"/>
  <c r="BR13" i="7"/>
  <c r="BQ17" i="7" s="1"/>
  <c r="BP17" i="7"/>
  <c r="BP19" i="7"/>
  <c r="BQ12" i="7"/>
  <c r="BP19" i="12"/>
  <c r="BR13" i="12"/>
  <c r="BQ19" i="12" s="1"/>
  <c r="BQ20" i="12"/>
  <c r="BQ16" i="8" l="1"/>
  <c r="BQ20" i="8"/>
  <c r="BQ19" i="7"/>
  <c r="BQ20" i="7"/>
  <c r="BQ18" i="7"/>
  <c r="BR12" i="7"/>
  <c r="BQ17" i="12"/>
  <c r="BS13" i="12"/>
  <c r="BR16" i="12" s="1"/>
  <c r="BQ16" i="12"/>
  <c r="BQ17" i="8"/>
  <c r="BS13" i="8"/>
  <c r="BR17" i="8" s="1"/>
  <c r="BR19" i="8"/>
  <c r="BR20" i="8"/>
  <c r="BQ16" i="7"/>
  <c r="BS13" i="7"/>
  <c r="BS12" i="7" s="1"/>
  <c r="BR12" i="12"/>
  <c r="BQ18" i="12"/>
  <c r="BR20" i="12" l="1"/>
  <c r="BR19" i="12"/>
  <c r="BR18" i="12"/>
  <c r="BS12" i="12"/>
  <c r="BR16" i="8"/>
  <c r="BS12" i="8"/>
  <c r="BR16" i="7"/>
  <c r="BR19" i="7"/>
  <c r="BR17" i="7"/>
  <c r="BR20" i="7"/>
  <c r="BR18" i="8"/>
  <c r="BT13" i="8"/>
  <c r="BS17" i="8" s="1"/>
  <c r="BR17" i="12"/>
  <c r="BT13" i="12"/>
  <c r="BS17" i="12" s="1"/>
  <c r="BS18" i="12"/>
  <c r="BT12" i="12"/>
  <c r="BR18" i="7"/>
  <c r="BT13" i="7"/>
  <c r="BS19" i="7" s="1"/>
  <c r="BS19" i="12" l="1"/>
  <c r="BS16" i="12"/>
  <c r="BS20" i="8"/>
  <c r="BS16" i="8"/>
  <c r="BS18" i="8"/>
  <c r="BT12" i="8"/>
  <c r="BS16" i="7"/>
  <c r="BS20" i="7"/>
  <c r="BS19" i="8"/>
  <c r="BU13" i="8"/>
  <c r="BT18" i="8" s="1"/>
  <c r="BS18" i="7"/>
  <c r="BU13" i="7"/>
  <c r="BU12" i="7" s="1"/>
  <c r="BT19" i="7"/>
  <c r="BT12" i="7"/>
  <c r="BS17" i="7"/>
  <c r="BS20" i="12"/>
  <c r="BU13" i="12"/>
  <c r="BU12" i="12" s="1"/>
  <c r="BT16" i="12"/>
  <c r="BT19" i="12" l="1"/>
  <c r="BT18" i="12"/>
  <c r="BU12" i="8"/>
  <c r="BT17" i="8"/>
  <c r="BT19" i="8"/>
  <c r="BT16" i="7"/>
  <c r="BT18" i="7"/>
  <c r="BT17" i="7"/>
  <c r="BT20" i="7"/>
  <c r="BV13" i="7"/>
  <c r="BU17" i="7" s="1"/>
  <c r="BT20" i="8"/>
  <c r="BV13" i="8"/>
  <c r="BV12" i="8" s="1"/>
  <c r="BU16" i="8"/>
  <c r="BU18" i="8"/>
  <c r="BU19" i="8"/>
  <c r="BU17" i="8"/>
  <c r="BT20" i="12"/>
  <c r="BV13" i="12"/>
  <c r="BU17" i="12" s="1"/>
  <c r="BU19" i="12"/>
  <c r="BU18" i="12"/>
  <c r="BT17" i="12"/>
  <c r="BT16" i="8"/>
  <c r="BU16" i="12" l="1"/>
  <c r="BU20" i="8"/>
  <c r="BU20" i="7"/>
  <c r="BV12" i="7"/>
  <c r="BU18" i="7"/>
  <c r="BU19" i="7"/>
  <c r="BU20" i="12"/>
  <c r="BW13" i="12"/>
  <c r="BV19" i="12" s="1"/>
  <c r="BU16" i="7"/>
  <c r="BW13" i="7"/>
  <c r="BV18" i="7" s="1"/>
  <c r="BV12" i="12"/>
  <c r="BW13" i="8"/>
  <c r="BV17" i="12" l="1"/>
  <c r="BV16" i="12"/>
  <c r="BW12" i="12"/>
  <c r="BV18" i="12"/>
  <c r="BV17" i="7"/>
  <c r="BV20" i="7"/>
  <c r="BW12" i="7"/>
  <c r="BV16" i="7"/>
  <c r="BV19" i="8"/>
  <c r="BX13" i="8"/>
  <c r="BW17" i="8" s="1"/>
  <c r="BW12" i="8"/>
  <c r="BV20" i="8"/>
  <c r="BV18" i="8"/>
  <c r="BV20" i="12"/>
  <c r="BX13" i="12"/>
  <c r="BX12" i="12" s="1"/>
  <c r="BW16" i="12"/>
  <c r="BV17" i="8"/>
  <c r="BV16" i="8"/>
  <c r="BV19" i="7"/>
  <c r="BX13" i="7"/>
  <c r="BX12" i="7" s="1"/>
  <c r="BW19" i="7"/>
  <c r="BW16" i="8" l="1"/>
  <c r="BX12" i="8"/>
  <c r="BW18" i="12"/>
  <c r="BW20" i="8"/>
  <c r="BW18" i="8"/>
  <c r="BW16" i="7"/>
  <c r="BW17" i="7"/>
  <c r="BY13" i="7"/>
  <c r="BY12" i="7" s="1"/>
  <c r="BW20" i="12"/>
  <c r="BY13" i="12"/>
  <c r="BX19" i="12" s="1"/>
  <c r="BW20" i="7"/>
  <c r="BW19" i="8"/>
  <c r="BY13" i="8"/>
  <c r="BX16" i="8" s="1"/>
  <c r="BX17" i="8"/>
  <c r="BW19" i="12"/>
  <c r="BW18" i="7"/>
  <c r="BW17" i="12"/>
  <c r="BX20" i="8" l="1"/>
  <c r="BX18" i="12"/>
  <c r="BX20" i="12"/>
  <c r="BY12" i="12"/>
  <c r="BX17" i="12"/>
  <c r="BY12" i="8"/>
  <c r="BX18" i="8"/>
  <c r="BX18" i="7"/>
  <c r="BX19" i="7"/>
  <c r="BX17" i="7"/>
  <c r="BX16" i="7"/>
  <c r="BX20" i="7"/>
  <c r="BZ13" i="7"/>
  <c r="BY20" i="7" s="1"/>
  <c r="BX19" i="8"/>
  <c r="BZ13" i="8"/>
  <c r="BY20" i="8" s="1"/>
  <c r="BY17" i="8"/>
  <c r="BX16" i="12"/>
  <c r="BZ13" i="12"/>
  <c r="BZ12" i="8" l="1"/>
  <c r="BY16" i="8"/>
  <c r="BY19" i="8"/>
  <c r="BZ12" i="7"/>
  <c r="BY16" i="7"/>
  <c r="BY17" i="7"/>
  <c r="BY19" i="7"/>
  <c r="BY18" i="12"/>
  <c r="CA13" i="12"/>
  <c r="BZ19" i="12" s="1"/>
  <c r="BZ17" i="12"/>
  <c r="BZ18" i="12"/>
  <c r="BZ20" i="12"/>
  <c r="CA12" i="12"/>
  <c r="BY19" i="12"/>
  <c r="BY16" i="12"/>
  <c r="BY20" i="12"/>
  <c r="BY18" i="7"/>
  <c r="CA13" i="7"/>
  <c r="BZ17" i="7" s="1"/>
  <c r="BZ16" i="7"/>
  <c r="BZ12" i="12"/>
  <c r="BY17" i="12"/>
  <c r="BY18" i="8"/>
  <c r="CA13" i="8"/>
  <c r="CA12" i="8" s="1"/>
  <c r="BZ19" i="8"/>
  <c r="BZ18" i="8" l="1"/>
  <c r="BZ16" i="8"/>
  <c r="CA12" i="7"/>
  <c r="BZ20" i="7"/>
  <c r="BZ19" i="7"/>
  <c r="CB13" i="7"/>
  <c r="CB12" i="7" s="1"/>
  <c r="CA17" i="7"/>
  <c r="CA19" i="7"/>
  <c r="BZ16" i="12"/>
  <c r="CB13" i="12"/>
  <c r="CA18" i="12" s="1"/>
  <c r="CB12" i="12"/>
  <c r="BZ20" i="8"/>
  <c r="CB13" i="8"/>
  <c r="CA20" i="8" s="1"/>
  <c r="BZ17" i="8"/>
  <c r="BZ18" i="7"/>
  <c r="CA17" i="12" l="1"/>
  <c r="CA19" i="12"/>
  <c r="CA20" i="12"/>
  <c r="CA16" i="7"/>
  <c r="CA18" i="7"/>
  <c r="CA18" i="8"/>
  <c r="CA20" i="7"/>
  <c r="CC13" i="7"/>
  <c r="CC12" i="7" s="1"/>
  <c r="CA17" i="8"/>
  <c r="CC13" i="8"/>
  <c r="CC12" i="8"/>
  <c r="CB18" i="8"/>
  <c r="CB17" i="8"/>
  <c r="CB20" i="8"/>
  <c r="CB19" i="8"/>
  <c r="CB12" i="8"/>
  <c r="CA16" i="8"/>
  <c r="CA19" i="8"/>
  <c r="CA16" i="12"/>
  <c r="CC13" i="12"/>
  <c r="CB20" i="12" s="1"/>
  <c r="CB18" i="12"/>
  <c r="CB17" i="7" l="1"/>
  <c r="CB20" i="7"/>
  <c r="CB18" i="7"/>
  <c r="CB19" i="12"/>
  <c r="CC12" i="12"/>
  <c r="CB19" i="7"/>
  <c r="CB16" i="12"/>
  <c r="CD13" i="12"/>
  <c r="CC20" i="12" s="1"/>
  <c r="CB16" i="7"/>
  <c r="CD13" i="7"/>
  <c r="CC18" i="7" s="1"/>
  <c r="CB16" i="8"/>
  <c r="CD13" i="8"/>
  <c r="CB17" i="12"/>
  <c r="CC18" i="12" l="1"/>
  <c r="CC17" i="12"/>
  <c r="CC16" i="12"/>
  <c r="CC19" i="7"/>
  <c r="CC20" i="7"/>
  <c r="CD12" i="7"/>
  <c r="CC16" i="7"/>
  <c r="CC16" i="8"/>
  <c r="CE13" i="8"/>
  <c r="CD18" i="8" s="1"/>
  <c r="CD19" i="8"/>
  <c r="CC20" i="8"/>
  <c r="CC19" i="12"/>
  <c r="CC17" i="8"/>
  <c r="CC18" i="8"/>
  <c r="CD12" i="8"/>
  <c r="CD12" i="12"/>
  <c r="CE13" i="12"/>
  <c r="CD18" i="12" s="1"/>
  <c r="CD16" i="12"/>
  <c r="CC19" i="8"/>
  <c r="CC17" i="7"/>
  <c r="CE13" i="7"/>
  <c r="CD16" i="7" s="1"/>
  <c r="CD20" i="7"/>
  <c r="CD16" i="8" l="1"/>
  <c r="CD19" i="12"/>
  <c r="CE12" i="8"/>
  <c r="CD20" i="8"/>
  <c r="CD18" i="7"/>
  <c r="CD17" i="7"/>
  <c r="CE12" i="12"/>
  <c r="CD17" i="8"/>
  <c r="CF13" i="8"/>
  <c r="CF12" i="8" s="1"/>
  <c r="CD19" i="7"/>
  <c r="CF13" i="7"/>
  <c r="CE18" i="7" s="1"/>
  <c r="CD17" i="12"/>
  <c r="CF13" i="12"/>
  <c r="CE20" i="12" s="1"/>
  <c r="CE16" i="12"/>
  <c r="CF12" i="12"/>
  <c r="CE18" i="12"/>
  <c r="CE12" i="7"/>
  <c r="CD20" i="12"/>
  <c r="CE20" i="8" l="1"/>
  <c r="CE17" i="12"/>
  <c r="CE18" i="8"/>
  <c r="CE19" i="8"/>
  <c r="CE19" i="7"/>
  <c r="CE20" i="7"/>
  <c r="CE16" i="7"/>
  <c r="CE17" i="7"/>
  <c r="CF12" i="7"/>
  <c r="CG13" i="7"/>
  <c r="CF18" i="7" s="1"/>
  <c r="CF17" i="7"/>
  <c r="CF19" i="7"/>
  <c r="CE16" i="8"/>
  <c r="CG13" i="8"/>
  <c r="CG12" i="8" s="1"/>
  <c r="CE19" i="12"/>
  <c r="CG13" i="12"/>
  <c r="CE17" i="8"/>
  <c r="CF16" i="8" l="1"/>
  <c r="CF19" i="8"/>
  <c r="CF20" i="8"/>
  <c r="CF18" i="8"/>
  <c r="CG12" i="7"/>
  <c r="CF20" i="7"/>
  <c r="CF16" i="12"/>
  <c r="CH13" i="12"/>
  <c r="CG19" i="12" s="1"/>
  <c r="CF19" i="12"/>
  <c r="CF18" i="12"/>
  <c r="CG12" i="12"/>
  <c r="CF16" i="7"/>
  <c r="CH13" i="7"/>
  <c r="CG18" i="7" s="1"/>
  <c r="CH12" i="7"/>
  <c r="CG17" i="7"/>
  <c r="CF20" i="12"/>
  <c r="CF17" i="12"/>
  <c r="CF17" i="8"/>
  <c r="CH13" i="8"/>
  <c r="CG19" i="8" s="1"/>
  <c r="CG18" i="12" l="1"/>
  <c r="CG17" i="12"/>
  <c r="CG16" i="12"/>
  <c r="CH12" i="12"/>
  <c r="CG16" i="8"/>
  <c r="CG17" i="8"/>
  <c r="CG20" i="7"/>
  <c r="CH12" i="8"/>
  <c r="CI13" i="8"/>
  <c r="CH17" i="8" s="1"/>
  <c r="CH18" i="8"/>
  <c r="CG18" i="8"/>
  <c r="CG20" i="12"/>
  <c r="CI13" i="12"/>
  <c r="CI12" i="12" s="1"/>
  <c r="CH19" i="12"/>
  <c r="CH20" i="12"/>
  <c r="CG16" i="7"/>
  <c r="CI13" i="7"/>
  <c r="CH16" i="7" s="1"/>
  <c r="CH18" i="7"/>
  <c r="CG20" i="8"/>
  <c r="CG19" i="7"/>
  <c r="CH18" i="12" l="1"/>
  <c r="CH17" i="12"/>
  <c r="CH19" i="8"/>
  <c r="CH16" i="8"/>
  <c r="CH20" i="8"/>
  <c r="CH17" i="7"/>
  <c r="CH20" i="7"/>
  <c r="CI12" i="7"/>
  <c r="CH16" i="12"/>
  <c r="CJ13" i="12"/>
  <c r="CI17" i="12" s="1"/>
  <c r="CI12" i="8"/>
  <c r="CJ13" i="8"/>
  <c r="CJ12" i="8" s="1"/>
  <c r="CI16" i="8"/>
  <c r="CI19" i="8"/>
  <c r="CI18" i="8"/>
  <c r="CH19" i="7"/>
  <c r="CJ13" i="7"/>
  <c r="CI16" i="7" s="1"/>
  <c r="CJ12" i="12" l="1"/>
  <c r="CI20" i="12"/>
  <c r="CI19" i="12"/>
  <c r="CI20" i="8"/>
  <c r="CI16" i="12"/>
  <c r="CI20" i="7"/>
  <c r="CJ12" i="7"/>
  <c r="CI18" i="12"/>
  <c r="CK13" i="12"/>
  <c r="CK12" i="12" s="1"/>
  <c r="CJ19" i="12"/>
  <c r="CJ17" i="12"/>
  <c r="CJ18" i="12"/>
  <c r="CI19" i="7"/>
  <c r="CK13" i="7"/>
  <c r="CJ18" i="7" s="1"/>
  <c r="CJ19" i="7"/>
  <c r="CI18" i="7"/>
  <c r="CI17" i="7"/>
  <c r="CI17" i="8"/>
  <c r="CK13" i="8"/>
  <c r="CJ17" i="8" s="1"/>
  <c r="CJ20" i="12" l="1"/>
  <c r="CJ18" i="8"/>
  <c r="CJ19" i="8"/>
  <c r="CK12" i="8"/>
  <c r="CJ20" i="8"/>
  <c r="CJ17" i="7"/>
  <c r="CJ16" i="7"/>
  <c r="CK12" i="7"/>
  <c r="CJ16" i="8"/>
  <c r="CL13" i="8"/>
  <c r="CK20" i="8"/>
  <c r="CL12" i="8"/>
  <c r="CK17" i="8"/>
  <c r="CK16" i="8"/>
  <c r="CK19" i="8"/>
  <c r="CJ16" i="12"/>
  <c r="CL13" i="12"/>
  <c r="CK17" i="12" s="1"/>
  <c r="CK16" i="12"/>
  <c r="CK18" i="12"/>
  <c r="CJ20" i="7"/>
  <c r="CL13" i="7"/>
  <c r="CK19" i="12" l="1"/>
  <c r="CK20" i="12"/>
  <c r="CK20" i="7"/>
  <c r="CM13" i="7"/>
  <c r="CL16" i="7" s="1"/>
  <c r="CK17" i="7"/>
  <c r="CL12" i="7"/>
  <c r="CK18" i="7"/>
  <c r="CK18" i="8"/>
  <c r="CM13" i="8"/>
  <c r="CL16" i="8" s="1"/>
  <c r="CL20" i="8"/>
  <c r="CK19" i="7"/>
  <c r="CK16" i="7"/>
  <c r="CL12" i="12"/>
  <c r="CM13" i="12"/>
  <c r="CL17" i="12" s="1"/>
  <c r="CM12" i="12"/>
  <c r="CL16" i="12"/>
  <c r="CL17" i="8" l="1"/>
  <c r="CL19" i="8"/>
  <c r="CL20" i="7"/>
  <c r="CL18" i="7"/>
  <c r="CL19" i="7"/>
  <c r="CL17" i="7"/>
  <c r="CL19" i="12"/>
  <c r="CN13" i="12"/>
  <c r="CM20" i="12" s="1"/>
  <c r="CL20" i="12"/>
  <c r="CM12" i="7"/>
  <c r="CN13" i="7"/>
  <c r="CM17" i="7" s="1"/>
  <c r="CN12" i="7"/>
  <c r="CL18" i="8"/>
  <c r="CN13" i="8"/>
  <c r="CM20" i="8" s="1"/>
  <c r="CM18" i="8"/>
  <c r="CM17" i="8"/>
  <c r="CL18" i="12"/>
  <c r="CM12" i="8"/>
  <c r="CN12" i="8" l="1"/>
  <c r="CM16" i="8"/>
  <c r="CM17" i="12"/>
  <c r="CM19" i="12"/>
  <c r="CM18" i="12"/>
  <c r="CN12" i="12"/>
  <c r="CM16" i="7"/>
  <c r="CM20" i="7"/>
  <c r="CM19" i="7"/>
  <c r="CM18" i="7"/>
  <c r="CO13" i="7"/>
  <c r="CN20" i="7" s="1"/>
  <c r="CN18" i="7"/>
  <c r="CO12" i="7"/>
  <c r="CM16" i="12"/>
  <c r="CO13" i="12"/>
  <c r="CN17" i="12" s="1"/>
  <c r="CN16" i="12"/>
  <c r="CM19" i="8"/>
  <c r="CO13" i="8"/>
  <c r="CN18" i="12" l="1"/>
  <c r="CO12" i="12"/>
  <c r="CN19" i="12"/>
  <c r="CN19" i="7"/>
  <c r="CN17" i="7"/>
  <c r="CN20" i="8"/>
  <c r="CP13" i="8"/>
  <c r="CP12" i="8" s="1"/>
  <c r="CO19" i="8"/>
  <c r="CO18" i="8"/>
  <c r="CO20" i="8"/>
  <c r="CN18" i="8"/>
  <c r="CN19" i="8"/>
  <c r="CN16" i="8"/>
  <c r="CN16" i="7"/>
  <c r="CP13" i="7"/>
  <c r="CO18" i="7" s="1"/>
  <c r="CP12" i="7"/>
  <c r="CN17" i="8"/>
  <c r="CO12" i="8"/>
  <c r="CN20" i="12"/>
  <c r="CP13" i="12"/>
  <c r="CO16" i="12"/>
  <c r="CO20" i="12"/>
  <c r="CO19" i="12"/>
  <c r="CO17" i="8" l="1"/>
  <c r="CO17" i="7"/>
  <c r="CO19" i="7"/>
  <c r="CP12" i="12"/>
  <c r="CQ13" i="12"/>
  <c r="CP16" i="12" s="1"/>
  <c r="CP17" i="12"/>
  <c r="CP20" i="12"/>
  <c r="CQ12" i="12"/>
  <c r="CO20" i="7"/>
  <c r="CQ13" i="7"/>
  <c r="CP19" i="7" s="1"/>
  <c r="CO18" i="12"/>
  <c r="CO16" i="8"/>
  <c r="CQ13" i="8"/>
  <c r="CQ12" i="8" s="1"/>
  <c r="CP16" i="8"/>
  <c r="CO17" i="12"/>
  <c r="CO16" i="7"/>
  <c r="CP19" i="12" l="1"/>
  <c r="CP18" i="8"/>
  <c r="CP17" i="8"/>
  <c r="CP19" i="8"/>
  <c r="CQ12" i="7"/>
  <c r="CP20" i="7"/>
  <c r="CP16" i="7"/>
  <c r="CP18" i="7"/>
  <c r="CP18" i="12"/>
  <c r="CR13" i="12"/>
  <c r="CQ20" i="12" s="1"/>
  <c r="CP20" i="8"/>
  <c r="CR13" i="8"/>
  <c r="CQ20" i="8" s="1"/>
  <c r="CQ18" i="8"/>
  <c r="CP17" i="7"/>
  <c r="CR13" i="7"/>
  <c r="CR12" i="12" l="1"/>
  <c r="CQ16" i="12"/>
  <c r="CQ18" i="12"/>
  <c r="CQ17" i="12"/>
  <c r="CQ16" i="8"/>
  <c r="CQ17" i="8"/>
  <c r="CQ19" i="8"/>
  <c r="CQ20" i="7"/>
  <c r="CS13" i="7"/>
  <c r="CS12" i="7" s="1"/>
  <c r="CQ18" i="7"/>
  <c r="CQ19" i="7"/>
  <c r="CQ16" i="7"/>
  <c r="CQ19" i="12"/>
  <c r="CS13" i="12"/>
  <c r="CR18" i="12" s="1"/>
  <c r="CR20" i="12"/>
  <c r="CR17" i="12"/>
  <c r="CQ17" i="7"/>
  <c r="CR12" i="7"/>
  <c r="CR12" i="8"/>
  <c r="CS13" i="8"/>
  <c r="CS12" i="8" s="1"/>
  <c r="CR20" i="8"/>
  <c r="CR16" i="8"/>
  <c r="CR18" i="8"/>
  <c r="CR19" i="12" l="1"/>
  <c r="CR18" i="7"/>
  <c r="CR20" i="7"/>
  <c r="CR17" i="7"/>
  <c r="CR16" i="7"/>
  <c r="CR16" i="12"/>
  <c r="CT13" i="12"/>
  <c r="CS18" i="12" s="1"/>
  <c r="CS17" i="12"/>
  <c r="CR19" i="7"/>
  <c r="CT13" i="7"/>
  <c r="CS18" i="7" s="1"/>
  <c r="CR17" i="8"/>
  <c r="CT13" i="8"/>
  <c r="CS19" i="8" s="1"/>
  <c r="CS17" i="8"/>
  <c r="CR19" i="8"/>
  <c r="CS12" i="12"/>
  <c r="CS20" i="12" l="1"/>
  <c r="CS19" i="12"/>
  <c r="CT12" i="12"/>
  <c r="CS18" i="8"/>
  <c r="CS19" i="7"/>
  <c r="CS16" i="7"/>
  <c r="CT12" i="7"/>
  <c r="CU13" i="7"/>
  <c r="CT19" i="7" s="1"/>
  <c r="CU13" i="8"/>
  <c r="CT18" i="8" s="1"/>
  <c r="CT17" i="8"/>
  <c r="CT19" i="8"/>
  <c r="CT16" i="8"/>
  <c r="CT20" i="8"/>
  <c r="CS16" i="8"/>
  <c r="CT12" i="8"/>
  <c r="CS20" i="7"/>
  <c r="CS20" i="8"/>
  <c r="CS17" i="7"/>
  <c r="CS16" i="12"/>
  <c r="CU13" i="12"/>
  <c r="CT19" i="12"/>
  <c r="CT16" i="7" l="1"/>
  <c r="CU12" i="7"/>
  <c r="CT17" i="12"/>
  <c r="CV13" i="12"/>
  <c r="CU20" i="12" s="1"/>
  <c r="CU16" i="12"/>
  <c r="CV12" i="12"/>
  <c r="CU18" i="12"/>
  <c r="CU17" i="12"/>
  <c r="CT17" i="7"/>
  <c r="CV13" i="7"/>
  <c r="CU16" i="7" s="1"/>
  <c r="CT16" i="12"/>
  <c r="CT20" i="12"/>
  <c r="CU12" i="8"/>
  <c r="CV13" i="8"/>
  <c r="CU18" i="8" s="1"/>
  <c r="CU19" i="8"/>
  <c r="CU17" i="8"/>
  <c r="CT18" i="12"/>
  <c r="CT20" i="7"/>
  <c r="CU12" i="12"/>
  <c r="CT18" i="7"/>
  <c r="CU20" i="8" l="1"/>
  <c r="CU16" i="8"/>
  <c r="CU19" i="7"/>
  <c r="CU20" i="7"/>
  <c r="CU18" i="7"/>
  <c r="CV12" i="7"/>
  <c r="CV12" i="8"/>
  <c r="CW13" i="8"/>
  <c r="CV17" i="8" s="1"/>
  <c r="CU19" i="12"/>
  <c r="CW13" i="12"/>
  <c r="CW12" i="12"/>
  <c r="CV19" i="12"/>
  <c r="CV18" i="12"/>
  <c r="CV16" i="12"/>
  <c r="CV17" i="12"/>
  <c r="CU17" i="7"/>
  <c r="CW13" i="7"/>
  <c r="CV20" i="8" l="1"/>
  <c r="CV19" i="8"/>
  <c r="CW12" i="8"/>
  <c r="CV16" i="8"/>
  <c r="CV19" i="7"/>
  <c r="CX13" i="7"/>
  <c r="CW18" i="7" s="1"/>
  <c r="CW20" i="7"/>
  <c r="CW12" i="7"/>
  <c r="CV20" i="7"/>
  <c r="CV16" i="7"/>
  <c r="CV17" i="7"/>
  <c r="CV18" i="8"/>
  <c r="CX13" i="8"/>
  <c r="CW16" i="8"/>
  <c r="CW20" i="8"/>
  <c r="CW17" i="8"/>
  <c r="CV18" i="7"/>
  <c r="CV20" i="12"/>
  <c r="CX13" i="12"/>
  <c r="CW17" i="12"/>
  <c r="CW20" i="12"/>
  <c r="CX12" i="7" l="1"/>
  <c r="CW17" i="7"/>
  <c r="CW16" i="7"/>
  <c r="CW18" i="12"/>
  <c r="CX20" i="12"/>
  <c r="CX17" i="12"/>
  <c r="CX16" i="12"/>
  <c r="CX18" i="12"/>
  <c r="CX19" i="12"/>
  <c r="CW16" i="12"/>
  <c r="CX12" i="8"/>
  <c r="CY13" i="8"/>
  <c r="CX16" i="8" s="1"/>
  <c r="CX20" i="8"/>
  <c r="CX18" i="8"/>
  <c r="CY12" i="8"/>
  <c r="CX19" i="8"/>
  <c r="CW19" i="12"/>
  <c r="CW18" i="8"/>
  <c r="CW19" i="7"/>
  <c r="CX17" i="7"/>
  <c r="CX18" i="7"/>
  <c r="CX19" i="7"/>
  <c r="CX20" i="7"/>
  <c r="CX16" i="7"/>
  <c r="CX12" i="12"/>
  <c r="CW19" i="8"/>
  <c r="CX17" i="8" l="1"/>
  <c r="CZ13" i="8"/>
  <c r="CY17" i="8"/>
  <c r="CY18" i="8"/>
  <c r="CY16" i="8"/>
  <c r="CY19" i="8"/>
  <c r="CY20" i="8"/>
  <c r="CZ12" i="8" l="1"/>
  <c r="DA13" i="8"/>
  <c r="CZ17" i="8"/>
  <c r="DA12" i="8"/>
  <c r="CZ19" i="8"/>
  <c r="CZ20" i="8"/>
  <c r="CZ18" i="8"/>
  <c r="CZ16" i="8" l="1"/>
  <c r="DB13" i="8"/>
  <c r="DA17" i="8"/>
  <c r="DB12" i="8"/>
  <c r="DA18" i="8"/>
  <c r="DA19" i="8"/>
  <c r="DA20" i="8"/>
  <c r="DA16" i="8" l="1"/>
  <c r="DC13" i="8"/>
  <c r="DB17" i="8"/>
  <c r="DB19" i="8"/>
  <c r="DC12" i="8"/>
  <c r="DB20" i="8"/>
  <c r="DB16" i="8"/>
  <c r="DB18" i="8" l="1"/>
  <c r="DD13" i="8"/>
  <c r="DC17" i="8"/>
  <c r="DC16" i="8"/>
  <c r="DC20" i="8"/>
  <c r="DC19" i="8"/>
  <c r="DC18" i="8"/>
  <c r="DD12" i="8"/>
  <c r="DE13" i="8" l="1"/>
  <c r="DD19" i="8"/>
  <c r="DD18" i="8"/>
  <c r="DD20" i="8"/>
  <c r="DD16" i="8"/>
  <c r="DD17" i="8"/>
  <c r="DE12" i="8" l="1"/>
  <c r="DF13" i="8"/>
  <c r="DE20" i="8"/>
  <c r="DE19" i="8"/>
  <c r="DE16" i="8"/>
  <c r="DE17" i="8"/>
  <c r="DE18" i="8"/>
  <c r="DF12" i="8" l="1"/>
  <c r="DG13" i="8"/>
  <c r="DG12" i="8" s="1"/>
  <c r="DF18" i="8"/>
  <c r="DF20" i="8"/>
  <c r="DF17" i="8"/>
  <c r="DF19" i="8"/>
  <c r="DF16" i="8" l="1"/>
  <c r="DH13" i="8"/>
  <c r="DG20" i="8" s="1"/>
  <c r="DG19" i="8"/>
  <c r="DG17" i="8"/>
  <c r="DG18" i="8"/>
  <c r="DG16" i="8"/>
  <c r="DH12" i="8" l="1"/>
  <c r="DI13" i="8"/>
  <c r="DH16" i="8"/>
  <c r="DH20" i="8"/>
  <c r="DH18" i="8"/>
  <c r="DI12" i="8"/>
  <c r="DH19" i="8"/>
  <c r="DH17" i="8" l="1"/>
  <c r="DJ13" i="8"/>
  <c r="DI16" i="8" s="1"/>
  <c r="DI20" i="8"/>
  <c r="DI19" i="8"/>
  <c r="DJ12" i="8"/>
  <c r="DI18" i="8"/>
  <c r="DI17" i="8" l="1"/>
  <c r="DK13" i="8"/>
  <c r="DJ17" i="8" s="1"/>
  <c r="DJ18" i="8"/>
  <c r="DK12" i="8"/>
  <c r="DJ16" i="8"/>
  <c r="DJ20" i="8"/>
  <c r="DJ19" i="8" l="1"/>
  <c r="DL13" i="8"/>
  <c r="DK16" i="8"/>
  <c r="DK20" i="8"/>
  <c r="DK18" i="8"/>
  <c r="DK19" i="8"/>
  <c r="DL12" i="8"/>
  <c r="DK17" i="8" l="1"/>
  <c r="DM13" i="8"/>
  <c r="DL18" i="8"/>
  <c r="DL19" i="8"/>
  <c r="DM12" i="8"/>
  <c r="DL17" i="8"/>
  <c r="DL16" i="8"/>
  <c r="DL20" i="8" l="1"/>
  <c r="DN13" i="8"/>
  <c r="DM20" i="8" s="1"/>
  <c r="DM19" i="8"/>
  <c r="DM18" i="8"/>
  <c r="DN12" i="8"/>
  <c r="DM16" i="8"/>
  <c r="DM17" i="8" l="1"/>
  <c r="DO13" i="8"/>
  <c r="DN18" i="8" s="1"/>
  <c r="DN17" i="8"/>
  <c r="DN16" i="8"/>
  <c r="DN19" i="8"/>
  <c r="DN20" i="8" l="1"/>
  <c r="DO12" i="8"/>
  <c r="DP13" i="8"/>
  <c r="DO16" i="8" s="1"/>
  <c r="DO18" i="8"/>
  <c r="DP12" i="8"/>
  <c r="DO19" i="8"/>
  <c r="DO20" i="8"/>
  <c r="DO17" i="8" l="1"/>
  <c r="DQ13" i="8"/>
  <c r="DP19" i="8"/>
  <c r="DQ12" i="8"/>
  <c r="DP18" i="8"/>
  <c r="DP20" i="8"/>
  <c r="DP16" i="8"/>
  <c r="DP17" i="8" l="1"/>
  <c r="DR13" i="8"/>
  <c r="DQ17" i="8" s="1"/>
  <c r="DR12" i="8"/>
  <c r="DQ18" i="8"/>
  <c r="DQ19" i="8"/>
  <c r="DQ20" i="8"/>
  <c r="DQ16" i="8" l="1"/>
  <c r="DS13" i="8"/>
  <c r="DR17" i="8"/>
  <c r="DR20" i="8"/>
  <c r="DR18" i="8"/>
  <c r="DR16" i="8"/>
  <c r="DR19" i="8"/>
  <c r="DS12" i="8" l="1"/>
  <c r="DT13" i="8"/>
  <c r="DS18" i="8"/>
  <c r="DS20" i="8"/>
  <c r="DS19" i="8"/>
  <c r="DT12" i="8"/>
  <c r="DS16" i="8"/>
  <c r="DS17" i="8" l="1"/>
  <c r="DU13" i="8"/>
  <c r="DT16" i="8"/>
  <c r="DU12" i="8"/>
  <c r="DT17" i="8"/>
  <c r="DT20" i="8"/>
  <c r="DT18" i="8"/>
  <c r="DT19" i="8" l="1"/>
  <c r="DV13" i="8"/>
  <c r="DU17" i="8" s="1"/>
  <c r="DU18" i="8"/>
  <c r="DU19" i="8"/>
  <c r="DV12" i="8"/>
  <c r="DU16" i="8"/>
  <c r="DU20" i="8" l="1"/>
  <c r="DW13" i="8"/>
  <c r="DV20" i="8"/>
  <c r="DV16" i="8"/>
  <c r="DV17" i="8"/>
  <c r="DW12" i="8"/>
  <c r="DV18" i="8"/>
  <c r="DV19" i="8" l="1"/>
  <c r="DX13" i="8"/>
  <c r="DW20" i="8"/>
  <c r="DW16" i="8"/>
  <c r="DW17" i="8"/>
  <c r="DW19" i="8"/>
  <c r="DX12" i="8"/>
  <c r="DW18" i="8" l="1"/>
  <c r="DY13" i="8"/>
  <c r="DX19" i="8" s="1"/>
  <c r="DY12" i="8"/>
  <c r="DX18" i="8"/>
  <c r="DX16" i="8"/>
  <c r="DX20" i="8" l="1"/>
  <c r="DX17" i="8"/>
  <c r="DZ13" i="8"/>
  <c r="DY17" i="8" s="1"/>
  <c r="DY19" i="8"/>
  <c r="DY18" i="8"/>
  <c r="DZ12" i="8"/>
  <c r="DY20" i="8"/>
  <c r="DY16" i="8" l="1"/>
  <c r="EA13" i="8"/>
  <c r="DZ20" i="8" s="1"/>
  <c r="DZ18" i="8"/>
  <c r="DZ16" i="8"/>
  <c r="DZ17" i="8"/>
  <c r="EA12" i="8"/>
  <c r="DZ19" i="8" l="1"/>
  <c r="EB13" i="8"/>
  <c r="EA17" i="8" s="1"/>
  <c r="EA16" i="8"/>
  <c r="EA20" i="8"/>
  <c r="EA19" i="8"/>
  <c r="EA18" i="8"/>
  <c r="EB12" i="8" l="1"/>
  <c r="EC13" i="8"/>
  <c r="EC12" i="8"/>
  <c r="EB17" i="8"/>
  <c r="EB18" i="8"/>
  <c r="EB19" i="8"/>
  <c r="EB16" i="8"/>
  <c r="EB20" i="8" l="1"/>
  <c r="ED13" i="8"/>
  <c r="EC20" i="8"/>
  <c r="EC17" i="8"/>
  <c r="EC16" i="8"/>
  <c r="EC19" i="8"/>
  <c r="EC18" i="8"/>
  <c r="ED12" i="8" l="1"/>
  <c r="EE13" i="8"/>
  <c r="EE12" i="8"/>
  <c r="ED16" i="8"/>
  <c r="ED20" i="8"/>
  <c r="ED19" i="8"/>
  <c r="ED17" i="8"/>
  <c r="ED18" i="8" l="1"/>
  <c r="EF13" i="8"/>
  <c r="EE17" i="8" s="1"/>
  <c r="EE19" i="8"/>
  <c r="EF12" i="8"/>
  <c r="EE16" i="8"/>
  <c r="EE18" i="8"/>
  <c r="EE20" i="8" l="1"/>
  <c r="EG13" i="8"/>
  <c r="EF17" i="8"/>
  <c r="EF20" i="8"/>
  <c r="EF16" i="8"/>
  <c r="EG12" i="8"/>
  <c r="EF18" i="8"/>
  <c r="EF19" i="8" l="1"/>
  <c r="EH13" i="8"/>
  <c r="EG19" i="8"/>
  <c r="EG17" i="8"/>
  <c r="EH12" i="8"/>
  <c r="EG20" i="8"/>
  <c r="EG16" i="8"/>
  <c r="EG18" i="8" l="1"/>
  <c r="EI13" i="8"/>
  <c r="EI12" i="8"/>
  <c r="EH20" i="8"/>
  <c r="EH19" i="8"/>
  <c r="EH18" i="8"/>
  <c r="EH16" i="8"/>
  <c r="EH17" i="8" l="1"/>
  <c r="EJ13" i="8"/>
  <c r="EI20" i="8" s="1"/>
  <c r="EJ12" i="8"/>
  <c r="EI16" i="8"/>
  <c r="EI18" i="8"/>
  <c r="EI19" i="8"/>
  <c r="EI17" i="8" l="1"/>
  <c r="EK13" i="8"/>
  <c r="EJ17" i="8"/>
  <c r="EK12" i="8"/>
  <c r="EJ20" i="8"/>
  <c r="EJ16" i="8"/>
  <c r="EJ18" i="8"/>
  <c r="EJ19" i="8" l="1"/>
  <c r="EL13" i="8"/>
  <c r="EK20" i="8"/>
  <c r="EK17" i="8"/>
  <c r="EK19" i="8"/>
  <c r="EK16" i="8"/>
  <c r="EL12" i="8"/>
  <c r="EK18" i="8" l="1"/>
  <c r="EM13" i="8"/>
  <c r="EL20" i="8" s="1"/>
  <c r="EM12" i="8"/>
  <c r="EL16" i="8"/>
  <c r="EL17" i="8"/>
  <c r="EL19" i="8"/>
  <c r="EL18" i="8" l="1"/>
  <c r="EN13" i="8"/>
  <c r="EM20" i="8"/>
  <c r="EM19" i="8"/>
  <c r="EN12" i="8"/>
  <c r="EM16" i="8"/>
  <c r="EM17" i="8"/>
  <c r="EM18" i="8" l="1"/>
  <c r="EO13" i="8"/>
  <c r="EN18" i="8"/>
  <c r="EO12" i="8"/>
  <c r="EN19" i="8"/>
  <c r="EN17" i="8"/>
  <c r="EN20" i="8"/>
  <c r="EN16" i="8" l="1"/>
  <c r="EP13" i="8"/>
  <c r="EO16" i="8"/>
  <c r="EO19" i="8"/>
  <c r="EO17" i="8"/>
  <c r="EP12" i="8"/>
  <c r="EO18" i="8"/>
  <c r="EO20" i="8" l="1"/>
  <c r="EQ13" i="8"/>
  <c r="EQ12" i="8"/>
  <c r="EP16" i="8"/>
  <c r="EP17" i="8"/>
  <c r="EP18" i="8"/>
  <c r="EP19" i="8"/>
  <c r="EP20" i="8" l="1"/>
  <c r="ER13" i="8"/>
  <c r="EQ20" i="8" s="1"/>
  <c r="EQ18" i="8"/>
  <c r="EQ19" i="8"/>
  <c r="EQ16" i="8"/>
  <c r="ER12" i="8"/>
  <c r="EQ17" i="8" l="1"/>
  <c r="ES13" i="8"/>
  <c r="ER16" i="8" s="1"/>
  <c r="ES12" i="8"/>
  <c r="ER19" i="8"/>
  <c r="ER17" i="8"/>
  <c r="ER18" i="8"/>
  <c r="ER20" i="8" l="1"/>
  <c r="ET13" i="8"/>
  <c r="ES16" i="8" s="1"/>
  <c r="ES20" i="8"/>
  <c r="ET12" i="8"/>
  <c r="ES17" i="8"/>
  <c r="ES19" i="8"/>
  <c r="ES18" i="8" l="1"/>
  <c r="EU13" i="8"/>
  <c r="ET20" i="8" s="1"/>
  <c r="ET16" i="8"/>
  <c r="ET19" i="8"/>
  <c r="EU12" i="8"/>
  <c r="ET18" i="8"/>
  <c r="ET17" i="8" l="1"/>
  <c r="EV13" i="8"/>
  <c r="EU18" i="8" s="1"/>
  <c r="EV12" i="8"/>
  <c r="EU20" i="8"/>
  <c r="EU17" i="8"/>
  <c r="EU19" i="8"/>
  <c r="EU16" i="8" l="1"/>
  <c r="EW13" i="8"/>
  <c r="EV20" i="8" s="1"/>
  <c r="EW12" i="8"/>
  <c r="EV17" i="8"/>
  <c r="EV18" i="8"/>
  <c r="EV19" i="8"/>
  <c r="EV16" i="8" l="1"/>
  <c r="EX13" i="8"/>
  <c r="EW18" i="8"/>
  <c r="EW17" i="8"/>
  <c r="EW19" i="8"/>
  <c r="EW16" i="8"/>
  <c r="EX12" i="8"/>
  <c r="EW20" i="8" l="1"/>
  <c r="EY13" i="8"/>
  <c r="EY12" i="8"/>
  <c r="EX18" i="8"/>
  <c r="EX20" i="8"/>
  <c r="EX17" i="8"/>
  <c r="EX19" i="8"/>
  <c r="EX16" i="8" l="1"/>
  <c r="EZ13" i="8"/>
  <c r="EZ12" i="8"/>
  <c r="EY20" i="8"/>
  <c r="EY17" i="8"/>
  <c r="EY19" i="8"/>
  <c r="EY18" i="8"/>
  <c r="EY16" i="8" l="1"/>
  <c r="FA13" i="8"/>
  <c r="EZ19" i="8"/>
  <c r="EZ16" i="8"/>
  <c r="EZ17" i="8"/>
  <c r="FA12" i="8"/>
  <c r="EZ18" i="8"/>
  <c r="EZ20" i="8" l="1"/>
  <c r="FB13" i="8"/>
  <c r="FA17" i="8"/>
  <c r="FA16" i="8"/>
  <c r="FB12" i="8"/>
  <c r="FA19" i="8"/>
  <c r="FA20" i="8"/>
  <c r="FA18" i="8" l="1"/>
  <c r="FB17" i="8"/>
  <c r="FB16" i="8"/>
  <c r="FB20" i="8"/>
  <c r="FB19" i="8"/>
  <c r="FB18" i="8"/>
</calcChain>
</file>

<file path=xl/comments1.xml><?xml version="1.0" encoding="utf-8"?>
<comments xmlns="http://schemas.openxmlformats.org/spreadsheetml/2006/main">
  <authors>
    <author>Scala</author>
    <author>Andrews, Meredith L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Please indicate the starting date of the restriction
If none, say "N/A"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Please indicate the end date of the restriction
If none, say "N/A"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</rPr>
          <t>Based on Utility Work Schedules (UWS) from the utility companies</t>
        </r>
      </text>
    </comment>
    <comment ref="C16" authorId="1" shapeId="0">
      <text>
        <r>
          <rPr>
            <b/>
            <sz val="9"/>
            <color indexed="81"/>
            <rFont val="Tahoma"/>
            <family val="2"/>
          </rPr>
          <t xml:space="preserve">The rates of production shown are for example only.  
Use the following link for updated rates:
</t>
        </r>
        <r>
          <rPr>
            <b/>
            <sz val="9"/>
            <color indexed="39"/>
            <rFont val="Tahoma"/>
            <family val="2"/>
          </rPr>
          <t>pw:\\ctdot.projectwiseonline.com:CTDOT\Documents\04.00 - Engineering Libraries\Construction\Production Rates\</t>
        </r>
      </text>
    </comment>
    <comment ref="D16" authorId="1" shapeId="0">
      <text>
        <r>
          <rPr>
            <b/>
            <sz val="9"/>
            <color indexed="81"/>
            <rFont val="Tahoma"/>
            <family val="2"/>
          </rPr>
          <t>The number of weeks required for each operation is calculated from the quantity and rate of production entered.</t>
        </r>
      </text>
    </comment>
  </commentList>
</comments>
</file>

<file path=xl/comments2.xml><?xml version="1.0" encoding="utf-8"?>
<comments xmlns="http://schemas.openxmlformats.org/spreadsheetml/2006/main">
  <authors>
    <author>Darling, Jessica E</author>
    <author>Andrews, Meredith L</author>
  </authors>
  <commentList>
    <comment ref="C6" authorId="0" shapeId="0">
      <text>
        <r>
          <rPr>
            <b/>
            <sz val="12"/>
            <color indexed="81"/>
            <rFont val="Tahoma"/>
            <family val="2"/>
          </rPr>
          <t>Select Appropriate "Work Classification" Description</t>
        </r>
        <r>
          <rPr>
            <b/>
            <sz val="9"/>
            <color indexed="81"/>
            <rFont val="Tahoma"/>
            <charset val="1"/>
          </rPr>
          <t xml:space="preserve">
(change zoom level of worksheet for larger drop-down text)</t>
        </r>
      </text>
    </comment>
    <comment ref="B19" authorId="1" shapeId="0">
      <text>
        <r>
          <rPr>
            <b/>
            <sz val="12"/>
            <color indexed="81"/>
            <rFont val="Tahoma"/>
            <family val="2"/>
          </rPr>
          <t xml:space="preserve">The </t>
        </r>
        <r>
          <rPr>
            <b/>
            <i/>
            <sz val="12"/>
            <color indexed="10"/>
            <rFont val="Tahoma"/>
            <family val="2"/>
          </rPr>
          <t>Notice to Proceed</t>
        </r>
        <r>
          <rPr>
            <b/>
            <sz val="12"/>
            <color indexed="81"/>
            <rFont val="Tahoma"/>
            <family val="2"/>
          </rPr>
          <t xml:space="preserve"> and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81"/>
            <rFont val="Tahoma"/>
            <family val="2"/>
          </rPr>
          <t xml:space="preserve"> typically match.  If the </t>
        </r>
        <r>
          <rPr>
            <b/>
            <i/>
            <sz val="12"/>
            <color indexed="10"/>
            <rFont val="Tahoma"/>
            <family val="2"/>
          </rPr>
          <t>Notice to Proceed</t>
        </r>
        <r>
          <rPr>
            <b/>
            <sz val="12"/>
            <color indexed="81"/>
            <rFont val="Tahoma"/>
            <family val="2"/>
          </rPr>
          <t xml:space="preserve"> falls within winter shutdown, the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16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 xml:space="preserve">should be in April if there will be no work allowed during winter shutdown. </t>
        </r>
      </text>
    </comment>
    <comment ref="B20" authorId="1" shapeId="0">
      <text>
        <r>
          <rPr>
            <b/>
            <sz val="12"/>
            <color indexed="81"/>
            <rFont val="Tahoma"/>
            <family val="2"/>
          </rPr>
          <t xml:space="preserve">Enter the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81"/>
            <rFont val="Tahoma"/>
            <family val="2"/>
          </rPr>
          <t xml:space="preserve"> (typically a weekday) based on the Contractor's start of the work entered below.  </t>
        </r>
      </text>
    </comment>
    <comment ref="C22" authorId="1" shapeId="0">
      <text>
        <r>
          <rPr>
            <b/>
            <sz val="12"/>
            <color indexed="81"/>
            <rFont val="Tahoma"/>
            <family val="2"/>
          </rPr>
          <t>This should match the Utility Work Schedules (UWS) from the utility companies</t>
        </r>
      </text>
    </comment>
    <comment ref="Q91" authorId="1" shapeId="0">
      <text>
        <r>
          <rPr>
            <b/>
            <sz val="12"/>
            <color indexed="81"/>
            <rFont val="Tahoma"/>
            <family val="2"/>
          </rPr>
          <t xml:space="preserve">Enter the </t>
        </r>
        <r>
          <rPr>
            <b/>
            <i/>
            <sz val="12"/>
            <color indexed="10"/>
            <rFont val="Tahoma"/>
            <family val="2"/>
          </rPr>
          <t>End of Construction</t>
        </r>
        <r>
          <rPr>
            <b/>
            <sz val="12"/>
            <color indexed="81"/>
            <rFont val="Tahoma"/>
            <family val="2"/>
          </rPr>
          <t xml:space="preserve"> based on the last week of operations (typically a weekday).  </t>
        </r>
      </text>
    </comment>
    <comment ref="Q92" authorId="1" shapeId="0">
      <text>
        <r>
          <rPr>
            <b/>
            <sz val="12"/>
            <color indexed="81"/>
            <rFont val="Tahoma"/>
            <family val="2"/>
          </rPr>
          <t xml:space="preserve">Number of days between the start and end of construction.  
The calendar days shouldn't exceed 244 (maximum between April 1 and November 30) if there is no work during winter shutdown and one construction season is anticipated.  </t>
        </r>
      </text>
    </comment>
  </commentList>
</comments>
</file>

<file path=xl/comments3.xml><?xml version="1.0" encoding="utf-8"?>
<comments xmlns="http://schemas.openxmlformats.org/spreadsheetml/2006/main">
  <authors>
    <author>Darling, Jessica E</author>
    <author>Andrews, Meredith L</author>
  </authors>
  <commentList>
    <comment ref="D7" authorId="0" shapeId="0">
      <text>
        <r>
          <rPr>
            <b/>
            <sz val="12"/>
            <color indexed="81"/>
            <rFont val="Tahoma"/>
            <family val="2"/>
          </rPr>
          <t>Select Appropriate "Work Classification" Description</t>
        </r>
        <r>
          <rPr>
            <b/>
            <sz val="9"/>
            <color indexed="81"/>
            <rFont val="Tahoma"/>
            <charset val="1"/>
          </rPr>
          <t xml:space="preserve">
(change zoom level of worksheet for larger drop-down text)</t>
        </r>
      </text>
    </comment>
    <comment ref="B20" authorId="1" shapeId="0">
      <text>
        <r>
          <rPr>
            <b/>
            <sz val="12"/>
            <color indexed="81"/>
            <rFont val="Tahoma"/>
            <family val="2"/>
          </rPr>
          <t xml:space="preserve">The </t>
        </r>
        <r>
          <rPr>
            <b/>
            <i/>
            <sz val="12"/>
            <color indexed="10"/>
            <rFont val="Tahoma"/>
            <family val="2"/>
          </rPr>
          <t>Notice to Proceed</t>
        </r>
        <r>
          <rPr>
            <b/>
            <sz val="12"/>
            <color indexed="81"/>
            <rFont val="Tahoma"/>
            <family val="2"/>
          </rPr>
          <t xml:space="preserve"> and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81"/>
            <rFont val="Tahoma"/>
            <family val="2"/>
          </rPr>
          <t xml:space="preserve"> typically match.  If the </t>
        </r>
        <r>
          <rPr>
            <b/>
            <i/>
            <sz val="12"/>
            <color indexed="10"/>
            <rFont val="Tahoma"/>
            <family val="2"/>
          </rPr>
          <t>Notice to Proceed</t>
        </r>
        <r>
          <rPr>
            <b/>
            <sz val="12"/>
            <color indexed="81"/>
            <rFont val="Tahoma"/>
            <family val="2"/>
          </rPr>
          <t xml:space="preserve"> falls within winter shutdown, the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16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 xml:space="preserve">should be in April if there will be no work allowed during winter shutdown. </t>
        </r>
      </text>
    </comment>
    <comment ref="B21" authorId="1" shapeId="0">
      <text>
        <r>
          <rPr>
            <b/>
            <sz val="12"/>
            <color indexed="81"/>
            <rFont val="Tahoma"/>
            <family val="2"/>
          </rPr>
          <t xml:space="preserve">Enter the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81"/>
            <rFont val="Tahoma"/>
            <family val="2"/>
          </rPr>
          <t xml:space="preserve"> (typically a weekday) based on the Contractor's start of the work entered below.  </t>
        </r>
      </text>
    </comment>
    <comment ref="C23" authorId="1" shapeId="0">
      <text>
        <r>
          <rPr>
            <b/>
            <sz val="12"/>
            <color indexed="81"/>
            <rFont val="Tahoma"/>
            <family val="2"/>
          </rPr>
          <t>This should match the Utility Work Schedules (UWS) from the utility companies</t>
        </r>
      </text>
    </comment>
    <comment ref="AL92" authorId="1" shapeId="0">
      <text>
        <r>
          <rPr>
            <b/>
            <sz val="12"/>
            <color indexed="81"/>
            <rFont val="Tahoma"/>
            <family val="2"/>
          </rPr>
          <t xml:space="preserve">Designer should enter the </t>
        </r>
        <r>
          <rPr>
            <b/>
            <i/>
            <sz val="12"/>
            <color indexed="10"/>
            <rFont val="Tahoma"/>
            <family val="2"/>
          </rPr>
          <t xml:space="preserve">Start </t>
        </r>
        <r>
          <rPr>
            <b/>
            <sz val="12"/>
            <color indexed="81"/>
            <rFont val="Tahoma"/>
            <family val="2"/>
          </rPr>
          <t>for Season 2.  
If there is no work during winter shutdown, enter April 1.
If work is allowed during the winter shutdown, enter January 1.</t>
        </r>
      </text>
    </comment>
    <comment ref="AF93" authorId="1" shapeId="0">
      <text>
        <r>
          <rPr>
            <b/>
            <sz val="12"/>
            <color indexed="81"/>
            <rFont val="Tahoma"/>
            <family val="2"/>
          </rPr>
          <t xml:space="preserve">Designer should enter the </t>
        </r>
        <r>
          <rPr>
            <b/>
            <i/>
            <sz val="12"/>
            <color indexed="10"/>
            <rFont val="Tahoma"/>
            <family val="2"/>
          </rPr>
          <t xml:space="preserve">End </t>
        </r>
        <r>
          <rPr>
            <b/>
            <sz val="12"/>
            <color indexed="81"/>
            <rFont val="Tahoma"/>
            <family val="2"/>
          </rPr>
          <t>of Season 1.
If there is no work during winter shutdown, enter November 30.
If work is allowed during the winter shutdown, enter December 31.</t>
        </r>
      </text>
    </comment>
    <comment ref="AL93" authorId="1" shapeId="0">
      <text>
        <r>
          <rPr>
            <b/>
            <sz val="12"/>
            <color indexed="81"/>
            <rFont val="Tahoma"/>
            <family val="2"/>
          </rPr>
          <t xml:space="preserve">Designer should enter the </t>
        </r>
        <r>
          <rPr>
            <b/>
            <i/>
            <sz val="12"/>
            <color indexed="10"/>
            <rFont val="Tahoma"/>
            <family val="2"/>
          </rPr>
          <t xml:space="preserve">End of Construction </t>
        </r>
        <r>
          <rPr>
            <b/>
            <sz val="12"/>
            <color indexed="81"/>
            <rFont val="Tahoma"/>
            <family val="2"/>
          </rPr>
          <t xml:space="preserve">based on the last week of work (typically a weekday). </t>
        </r>
      </text>
    </comment>
    <comment ref="Q94" authorId="1" shapeId="0">
      <text>
        <r>
          <rPr>
            <b/>
            <sz val="12"/>
            <color indexed="81"/>
            <rFont val="Tahoma"/>
            <family val="2"/>
          </rPr>
          <t xml:space="preserve">Number of days between the start and end of construction.  This is based on the season 1 and 2 start/end dates on the right.  
The maximum number of days between April 1 and November 30 is 244.  The calendar days shouldn't exceed 488 if there is no work during winter shutdown and two seasons are anticipated.  </t>
        </r>
      </text>
    </comment>
  </commentList>
</comments>
</file>

<file path=xl/comments4.xml><?xml version="1.0" encoding="utf-8"?>
<comments xmlns="http://schemas.openxmlformats.org/spreadsheetml/2006/main">
  <authors>
    <author>Darling, Jessica E</author>
    <author>Andrews, Meredith L</author>
  </authors>
  <commentList>
    <comment ref="D7" authorId="0" shapeId="0">
      <text>
        <r>
          <rPr>
            <b/>
            <sz val="12"/>
            <color indexed="81"/>
            <rFont val="Tahoma"/>
            <family val="2"/>
          </rPr>
          <t>Select Appropriate "Work Classification" Description</t>
        </r>
        <r>
          <rPr>
            <b/>
            <sz val="9"/>
            <color indexed="81"/>
            <rFont val="Tahoma"/>
            <charset val="1"/>
          </rPr>
          <t xml:space="preserve">
(change zoom level of worksheet for larger drop-down text)</t>
        </r>
      </text>
    </comment>
    <comment ref="B20" authorId="1" shapeId="0">
      <text>
        <r>
          <rPr>
            <b/>
            <sz val="12"/>
            <color indexed="81"/>
            <rFont val="Tahoma"/>
            <family val="2"/>
          </rPr>
          <t xml:space="preserve">The </t>
        </r>
        <r>
          <rPr>
            <b/>
            <i/>
            <sz val="12"/>
            <color indexed="10"/>
            <rFont val="Tahoma"/>
            <family val="2"/>
          </rPr>
          <t>Notice to Proceed</t>
        </r>
        <r>
          <rPr>
            <b/>
            <sz val="12"/>
            <color indexed="81"/>
            <rFont val="Tahoma"/>
            <family val="2"/>
          </rPr>
          <t xml:space="preserve"> and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81"/>
            <rFont val="Tahoma"/>
            <family val="2"/>
          </rPr>
          <t xml:space="preserve"> typically match.  If the </t>
        </r>
        <r>
          <rPr>
            <b/>
            <i/>
            <sz val="12"/>
            <color indexed="10"/>
            <rFont val="Tahoma"/>
            <family val="2"/>
          </rPr>
          <t>Notice to Proceed</t>
        </r>
        <r>
          <rPr>
            <b/>
            <sz val="12"/>
            <color indexed="81"/>
            <rFont val="Tahoma"/>
            <family val="2"/>
          </rPr>
          <t xml:space="preserve"> falls within winter shutdown, the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16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 xml:space="preserve">should be in April if there will be no work allowed during winter shutdown. </t>
        </r>
      </text>
    </comment>
    <comment ref="B21" authorId="1" shapeId="0">
      <text>
        <r>
          <rPr>
            <b/>
            <sz val="12"/>
            <color indexed="81"/>
            <rFont val="Tahoma"/>
            <family val="2"/>
          </rPr>
          <t xml:space="preserve">Enter the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81"/>
            <rFont val="Tahoma"/>
            <family val="2"/>
          </rPr>
          <t xml:space="preserve"> (typically a weekday) based on the Contractor's start of the work entered below.  </t>
        </r>
      </text>
    </comment>
    <comment ref="C23" authorId="1" shapeId="0">
      <text>
        <r>
          <rPr>
            <b/>
            <sz val="12"/>
            <color indexed="81"/>
            <rFont val="Tahoma"/>
            <family val="2"/>
          </rPr>
          <t>This should match the Utility Work Schedules (UWS) from the utility companies</t>
        </r>
      </text>
    </comment>
    <comment ref="AL92" authorId="1" shapeId="0">
      <text>
        <r>
          <rPr>
            <b/>
            <sz val="12"/>
            <color indexed="81"/>
            <rFont val="Tahoma"/>
            <family val="2"/>
          </rPr>
          <t xml:space="preserve">Designer should enter the </t>
        </r>
        <r>
          <rPr>
            <b/>
            <i/>
            <sz val="12"/>
            <color indexed="10"/>
            <rFont val="Tahoma"/>
            <family val="2"/>
          </rPr>
          <t>Start</t>
        </r>
        <r>
          <rPr>
            <b/>
            <sz val="12"/>
            <color indexed="81"/>
            <rFont val="Tahoma"/>
            <family val="2"/>
          </rPr>
          <t xml:space="preserve"> for Season 2.  
If there is no work during winter shutdown, enter April 1.
If work is allowed during the winter shutdown, enter January 1. </t>
        </r>
      </text>
    </comment>
    <comment ref="AR92" authorId="1" shapeId="0">
      <text>
        <r>
          <rPr>
            <b/>
            <sz val="12"/>
            <color indexed="81"/>
            <rFont val="Tahoma"/>
            <family val="2"/>
          </rPr>
          <t xml:space="preserve">Designer should enter the </t>
        </r>
        <r>
          <rPr>
            <b/>
            <i/>
            <sz val="12"/>
            <color indexed="10"/>
            <rFont val="Tahoma"/>
            <family val="2"/>
          </rPr>
          <t>Start</t>
        </r>
        <r>
          <rPr>
            <b/>
            <sz val="12"/>
            <color indexed="81"/>
            <rFont val="Tahoma"/>
            <family val="2"/>
          </rPr>
          <t xml:space="preserve"> for Season 3.  
If there is no work during winter shutdown, enter April 1.
If work is allowed during the winter shutdown, enter January 1.</t>
        </r>
      </text>
    </comment>
    <comment ref="AF93" authorId="1" shapeId="0">
      <text>
        <r>
          <rPr>
            <b/>
            <sz val="12"/>
            <color indexed="81"/>
            <rFont val="Tahoma"/>
            <family val="2"/>
          </rPr>
          <t xml:space="preserve">Designer should enter the </t>
        </r>
        <r>
          <rPr>
            <b/>
            <i/>
            <sz val="12"/>
            <color indexed="10"/>
            <rFont val="Tahoma"/>
            <family val="2"/>
          </rPr>
          <t>End</t>
        </r>
        <r>
          <rPr>
            <b/>
            <sz val="12"/>
            <color indexed="81"/>
            <rFont val="Tahoma"/>
            <family val="2"/>
          </rPr>
          <t xml:space="preserve"> of Season 1.
If there is no work during winter shutdown, enter November 30.
If work is allowed during the winter shutdown, enter December 31.</t>
        </r>
      </text>
    </comment>
    <comment ref="AL93" authorId="1" shapeId="0">
      <text>
        <r>
          <rPr>
            <b/>
            <sz val="12"/>
            <color indexed="81"/>
            <rFont val="Tahoma"/>
            <family val="2"/>
          </rPr>
          <t>Designer should enter the</t>
        </r>
        <r>
          <rPr>
            <b/>
            <i/>
            <sz val="12"/>
            <color indexed="10"/>
            <rFont val="Tahoma"/>
            <family val="2"/>
          </rPr>
          <t xml:space="preserve"> End </t>
        </r>
        <r>
          <rPr>
            <b/>
            <sz val="12"/>
            <color indexed="81"/>
            <rFont val="Tahoma"/>
            <family val="2"/>
          </rPr>
          <t>of Season 2.
If there is no work during winter shutdown, enter November 30.
If work is allowed during the winter shutdown, enter December 31.</t>
        </r>
      </text>
    </comment>
    <comment ref="AR93" authorId="1" shapeId="0">
      <text>
        <r>
          <rPr>
            <b/>
            <sz val="12"/>
            <color indexed="81"/>
            <rFont val="Tahoma"/>
            <family val="2"/>
          </rPr>
          <t xml:space="preserve">Designer should enter the </t>
        </r>
        <r>
          <rPr>
            <b/>
            <i/>
            <sz val="12"/>
            <color indexed="10"/>
            <rFont val="Tahoma"/>
            <family val="2"/>
          </rPr>
          <t>End of Construction</t>
        </r>
        <r>
          <rPr>
            <b/>
            <sz val="12"/>
            <color indexed="81"/>
            <rFont val="Tahoma"/>
            <family val="2"/>
          </rPr>
          <t xml:space="preserve"> based on the last week of work (typically a weekday). </t>
        </r>
      </text>
    </comment>
    <comment ref="Q94" authorId="1" shapeId="0">
      <text>
        <r>
          <rPr>
            <b/>
            <sz val="12"/>
            <color indexed="81"/>
            <rFont val="Tahoma"/>
            <family val="2"/>
          </rPr>
          <t xml:space="preserve">Number of days between the start and end of construction.  This is based on the season 1,2,3 start/end dates on the right.  
The maximum number of days between April 1 and November 30 is 244.  The calendar days shouldn't exceed 732 if there is no work during winter shutdown and two seasons are anticipated.  </t>
        </r>
      </text>
    </comment>
  </commentList>
</comments>
</file>

<file path=xl/comments5.xml><?xml version="1.0" encoding="utf-8"?>
<comments xmlns="http://schemas.openxmlformats.org/spreadsheetml/2006/main">
  <authors>
    <author>Darling, Jessica E</author>
    <author>Andrews, Meredith L</author>
  </authors>
  <commentList>
    <comment ref="C7" authorId="0" shapeId="0">
      <text>
        <r>
          <rPr>
            <b/>
            <sz val="12"/>
            <color indexed="81"/>
            <rFont val="Tahoma"/>
            <family val="2"/>
          </rPr>
          <t>Select Appropriate "Work Classification" Description</t>
        </r>
        <r>
          <rPr>
            <b/>
            <sz val="9"/>
            <color indexed="81"/>
            <rFont val="Tahoma"/>
            <charset val="1"/>
          </rPr>
          <t xml:space="preserve">
(change zoom level of worksheet for larger drop-down text)</t>
        </r>
      </text>
    </comment>
    <comment ref="B20" authorId="1" shapeId="0">
      <text>
        <r>
          <rPr>
            <b/>
            <sz val="12"/>
            <color indexed="81"/>
            <rFont val="Tahoma"/>
            <family val="2"/>
          </rPr>
          <t xml:space="preserve">The </t>
        </r>
        <r>
          <rPr>
            <b/>
            <i/>
            <sz val="12"/>
            <color indexed="10"/>
            <rFont val="Tahoma"/>
            <family val="2"/>
          </rPr>
          <t>Notice to Proceed</t>
        </r>
        <r>
          <rPr>
            <b/>
            <sz val="12"/>
            <color indexed="81"/>
            <rFont val="Tahoma"/>
            <family val="2"/>
          </rPr>
          <t xml:space="preserve"> and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81"/>
            <rFont val="Tahoma"/>
            <family val="2"/>
          </rPr>
          <t xml:space="preserve"> typically match.  </t>
        </r>
      </text>
    </comment>
    <comment ref="B21" authorId="1" shapeId="0">
      <text>
        <r>
          <rPr>
            <b/>
            <sz val="12"/>
            <color indexed="81"/>
            <rFont val="Tahoma"/>
            <family val="2"/>
          </rPr>
          <t xml:space="preserve">Enter the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81"/>
            <rFont val="Tahoma"/>
            <family val="2"/>
          </rPr>
          <t xml:space="preserve"> (typically a weekday) based on the Contractor's start of the work entered below.  </t>
        </r>
      </text>
    </comment>
    <comment ref="C23" authorId="1" shapeId="0">
      <text>
        <r>
          <rPr>
            <b/>
            <sz val="12"/>
            <color indexed="81"/>
            <rFont val="Tahoma"/>
            <family val="2"/>
          </rPr>
          <t>This should match the Utility Work Schedules (UWS) from the utility companies</t>
        </r>
      </text>
    </comment>
    <comment ref="Q92" authorId="1" shapeId="0">
      <text>
        <r>
          <rPr>
            <b/>
            <sz val="12"/>
            <color indexed="81"/>
            <rFont val="Tahoma"/>
            <family val="2"/>
          </rPr>
          <t xml:space="preserve">Enter the </t>
        </r>
        <r>
          <rPr>
            <b/>
            <i/>
            <sz val="12"/>
            <color indexed="10"/>
            <rFont val="Tahoma"/>
            <family val="2"/>
          </rPr>
          <t>End of Construction</t>
        </r>
        <r>
          <rPr>
            <b/>
            <sz val="12"/>
            <color indexed="81"/>
            <rFont val="Tahoma"/>
            <family val="2"/>
          </rPr>
          <t xml:space="preserve"> based on the last week of operations (typically a weekday).  </t>
        </r>
      </text>
    </comment>
    <comment ref="Q93" authorId="1" shapeId="0">
      <text>
        <r>
          <rPr>
            <b/>
            <sz val="12"/>
            <color indexed="81"/>
            <rFont val="Tahoma"/>
            <family val="2"/>
          </rPr>
          <t xml:space="preserve">Number of days between the start and end of construction.  
</t>
        </r>
      </text>
    </comment>
  </commentList>
</comments>
</file>

<file path=xl/comments6.xml><?xml version="1.0" encoding="utf-8"?>
<comments xmlns="http://schemas.openxmlformats.org/spreadsheetml/2006/main">
  <authors>
    <author>Darling, Jessica E</author>
    <author>Andrews, Meredith L</author>
  </authors>
  <commentList>
    <comment ref="D7" authorId="0" shapeId="0">
      <text>
        <r>
          <rPr>
            <b/>
            <sz val="12"/>
            <color indexed="81"/>
            <rFont val="Tahoma"/>
            <family val="2"/>
          </rPr>
          <t>Select Appropriate "Work Classification" Description</t>
        </r>
        <r>
          <rPr>
            <b/>
            <sz val="9"/>
            <color indexed="81"/>
            <rFont val="Tahoma"/>
            <charset val="1"/>
          </rPr>
          <t xml:space="preserve">
(change zoom level of worksheet for larger drop-down text)</t>
        </r>
      </text>
    </comment>
    <comment ref="B20" authorId="1" shapeId="0">
      <text>
        <r>
          <rPr>
            <b/>
            <sz val="12"/>
            <color indexed="81"/>
            <rFont val="Tahoma"/>
            <family val="2"/>
          </rPr>
          <t xml:space="preserve">The </t>
        </r>
        <r>
          <rPr>
            <b/>
            <i/>
            <sz val="12"/>
            <color indexed="10"/>
            <rFont val="Tahoma"/>
            <family val="2"/>
          </rPr>
          <t>Notice to Proceed</t>
        </r>
        <r>
          <rPr>
            <b/>
            <sz val="12"/>
            <color indexed="81"/>
            <rFont val="Tahoma"/>
            <family val="2"/>
          </rPr>
          <t xml:space="preserve"> and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81"/>
            <rFont val="Tahoma"/>
            <family val="2"/>
          </rPr>
          <t xml:space="preserve"> typically match.  </t>
        </r>
        <r>
          <rPr>
            <b/>
            <sz val="12"/>
            <color indexed="81"/>
            <rFont val="Tahoma"/>
            <family val="2"/>
          </rPr>
          <t xml:space="preserve"> </t>
        </r>
      </text>
    </comment>
    <comment ref="B21" authorId="1" shapeId="0">
      <text>
        <r>
          <rPr>
            <b/>
            <sz val="12"/>
            <color indexed="81"/>
            <rFont val="Tahoma"/>
            <family val="2"/>
          </rPr>
          <t xml:space="preserve">Enter the </t>
        </r>
        <r>
          <rPr>
            <b/>
            <i/>
            <sz val="12"/>
            <color indexed="10"/>
            <rFont val="Tahoma"/>
            <family val="2"/>
          </rPr>
          <t>Start of Construction</t>
        </r>
        <r>
          <rPr>
            <b/>
            <sz val="12"/>
            <color indexed="81"/>
            <rFont val="Tahoma"/>
            <family val="2"/>
          </rPr>
          <t xml:space="preserve"> (typically a weekday) based on the Contractor's start of the work entered below.  </t>
        </r>
      </text>
    </comment>
    <comment ref="C23" authorId="1" shapeId="0">
      <text>
        <r>
          <rPr>
            <b/>
            <sz val="12"/>
            <color indexed="81"/>
            <rFont val="Tahoma"/>
            <family val="2"/>
          </rPr>
          <t>This should match the Utility Work Schedules (UWS) from the utility companies</t>
        </r>
      </text>
    </comment>
    <comment ref="Q93" authorId="1" shapeId="0">
      <text>
        <r>
          <rPr>
            <b/>
            <sz val="12"/>
            <color indexed="81"/>
            <rFont val="Tahoma"/>
            <family val="2"/>
          </rPr>
          <t xml:space="preserve">Designer should enter the </t>
        </r>
        <r>
          <rPr>
            <b/>
            <i/>
            <sz val="12"/>
            <color indexed="10"/>
            <rFont val="Tahoma"/>
            <family val="2"/>
          </rPr>
          <t xml:space="preserve">End of Construction </t>
        </r>
        <r>
          <rPr>
            <b/>
            <sz val="12"/>
            <color indexed="81"/>
            <rFont val="Tahoma"/>
            <family val="2"/>
          </rPr>
          <t xml:space="preserve">based on the last week of work (typically a weekday). </t>
        </r>
      </text>
    </comment>
    <comment ref="Q94" authorId="1" shapeId="0">
      <text>
        <r>
          <rPr>
            <b/>
            <sz val="12"/>
            <color indexed="81"/>
            <rFont val="Tahoma"/>
            <family val="2"/>
          </rPr>
          <t xml:space="preserve">Number of days between the start and end of construction.  </t>
        </r>
      </text>
    </comment>
  </commentList>
</comments>
</file>

<file path=xl/sharedStrings.xml><?xml version="1.0" encoding="utf-8"?>
<sst xmlns="http://schemas.openxmlformats.org/spreadsheetml/2006/main" count="536" uniqueCount="188">
  <si>
    <t xml:space="preserve">OPERATION               </t>
  </si>
  <si>
    <t>PERMIT RESTRICTIONS</t>
  </si>
  <si>
    <t>DCD</t>
  </si>
  <si>
    <t>PROJECT NO.</t>
  </si>
  <si>
    <t>PROJECT TITLE</t>
  </si>
  <si>
    <t>FED AID PROJ. NO.</t>
  </si>
  <si>
    <t>DATE OF LETTING</t>
  </si>
  <si>
    <t>PERMIT TIME RESTRICTIONS</t>
  </si>
  <si>
    <t>UTILITY WORK</t>
  </si>
  <si>
    <t>UTILITY WORK   YES / NO</t>
  </si>
  <si>
    <t>MOBILIZATION</t>
  </si>
  <si>
    <t>CLEAR AND GRUB</t>
  </si>
  <si>
    <t>EARTH EXCAVATION</t>
  </si>
  <si>
    <t>QUANTITY</t>
  </si>
  <si>
    <t>FORMATION OF SUBGRADE</t>
  </si>
  <si>
    <t>MILLING</t>
  </si>
  <si>
    <t>X</t>
  </si>
  <si>
    <t>HMA S1</t>
  </si>
  <si>
    <t>HMA S0.5</t>
  </si>
  <si>
    <t>YES</t>
  </si>
  <si>
    <t>TRAFFIC SIGNAL</t>
  </si>
  <si>
    <t>DRAINAGE STRUCTURES</t>
  </si>
  <si>
    <t>STORM PIPE</t>
  </si>
  <si>
    <t>WATERMAIN</t>
  </si>
  <si>
    <t>TRAFFIC SIGNS/PAVE MARKINGS</t>
  </si>
  <si>
    <t>PLANTINGS</t>
  </si>
  <si>
    <t>SIDEWALK</t>
  </si>
  <si>
    <t>TOP SOIL/TURF ESTABLISHMENT</t>
  </si>
  <si>
    <t>TEMP PAVE MARK FOR WINTER</t>
  </si>
  <si>
    <t>UTILITY RELOCATIONS</t>
  </si>
  <si>
    <t>MATERIAL PROCUREMENT/FABRICATION</t>
  </si>
  <si>
    <t>BORROW</t>
  </si>
  <si>
    <t>ROCK EX</t>
  </si>
  <si>
    <t>GUIDERAIL</t>
  </si>
  <si>
    <t>CURBING</t>
  </si>
  <si>
    <t>FILL</t>
  </si>
  <si>
    <t>MEMBRANE</t>
  </si>
  <si>
    <t>TPCBC</t>
  </si>
  <si>
    <t>RIP-RAP</t>
  </si>
  <si>
    <t>TEMPORARY SHEETING</t>
  </si>
  <si>
    <t>COFFERDAM AND DEWATERING</t>
  </si>
  <si>
    <t>STRUCTURE EXCAVATION</t>
  </si>
  <si>
    <t>PILES/TEST PILES</t>
  </si>
  <si>
    <t>TEMPORARY STRUCTURES</t>
  </si>
  <si>
    <t>REMOVAL OF SUPERSTRUCTURE</t>
  </si>
  <si>
    <t>BEARING PADS</t>
  </si>
  <si>
    <t>STRUCTURAL STEEL FABRICATION</t>
  </si>
  <si>
    <t>PAINTING</t>
  </si>
  <si>
    <t>STRUCTURAL STEEL DELIVERY</t>
  </si>
  <si>
    <t>Printed on:</t>
  </si>
  <si>
    <t>HANDLING OF CONTAMINATED MATERIAL</t>
  </si>
  <si>
    <t>SUBSTRUCTURE</t>
  </si>
  <si>
    <t>SUPERSTRUCTURE</t>
  </si>
  <si>
    <t>RETAINING WALLS</t>
  </si>
  <si>
    <t>ILLUMINATION - BY LOCATION</t>
  </si>
  <si>
    <t>SIGNALIZATION - BY INTERSECTION</t>
  </si>
  <si>
    <t>TURF ESTABLISHMENT</t>
  </si>
  <si>
    <t>WEEKS ENTERED</t>
  </si>
  <si>
    <t>OPERATIONS DURING WEEK:</t>
  </si>
  <si>
    <t>x</t>
  </si>
  <si>
    <t>FACILITY - DIVISION 2 - EXISTING CONDITIONS</t>
  </si>
  <si>
    <t>FACILITY - DIVISION 3 - CONCRETE</t>
  </si>
  <si>
    <t>FACILITY - DIVISION 4 - MASONRY</t>
  </si>
  <si>
    <t>FACILITY - DIVISION 5 - METALS</t>
  </si>
  <si>
    <t>FACILITY - DIVISION 6 - WOOD, PLASTIC, AND COMPOSITES</t>
  </si>
  <si>
    <t>FACILITY - DIVISION 7 - THERMAL AND MOISTURE PROTECTION</t>
  </si>
  <si>
    <t>FACILITY - DIVISION 8 - OPENINGS</t>
  </si>
  <si>
    <t>FACILITY - DIVISION 9 - FINISHES</t>
  </si>
  <si>
    <t>FACILITY - DIVISION 10 - SPECIALTIES</t>
  </si>
  <si>
    <t>FACILITY - DIVISION 11 - EQUIPMENT</t>
  </si>
  <si>
    <t>FACILITY - DIVISION 13 - SPECIAL CONSTRUCTION</t>
  </si>
  <si>
    <t>FACILITY - DIVISION 12 - FURNISHINGS</t>
  </si>
  <si>
    <t>FACILITY - DIVISION 14 - CONVEYING EQUIPMENT</t>
  </si>
  <si>
    <t>FACILITY - DIVISION 21 - FIRE SUPPRESSION</t>
  </si>
  <si>
    <t>FACILITY - DIVISION 22 - PLUMBING</t>
  </si>
  <si>
    <t>FACILITY - DIVISION 23 - HEATING, VENTILATING, AND AIR CONDITIONING</t>
  </si>
  <si>
    <t>FACILITY - DIVISION 26 - ELECTRICAL</t>
  </si>
  <si>
    <t>FACILITY - DIVISION 27 - COMMUNICATIONS</t>
  </si>
  <si>
    <t>FACILITY - DIVISION 28 - ELECTRONIC SAFETY AND SECURITY</t>
  </si>
  <si>
    <t>FACILITY - DIVISION 31 - EARTHWORK</t>
  </si>
  <si>
    <t>RATE OF PRODUCTION (Amount per week)</t>
  </si>
  <si>
    <t>No. of Weeks</t>
  </si>
  <si>
    <t>SUBBASE/PROCESSED AGGREGATE BASE</t>
  </si>
  <si>
    <t>DATE OF ADVERTISEMENT (ADV)</t>
  </si>
  <si>
    <t>DESIGN COMPLETION DATE (DCD)</t>
  </si>
  <si>
    <t>FINAL DESIGN PLANS (FDP)</t>
  </si>
  <si>
    <t>No. of Days</t>
  </si>
  <si>
    <t>CITY/TOWN</t>
  </si>
  <si>
    <t>OPERATION</t>
  </si>
  <si>
    <t>DATE OF LETTING (Wed)</t>
  </si>
  <si>
    <t>DATE OF AWARD (Fri)</t>
  </si>
  <si>
    <t>DATE OF ADV (Wed)</t>
  </si>
  <si>
    <t>Construction Season</t>
  </si>
  <si>
    <t>NOTICE TO PROCEED</t>
  </si>
  <si>
    <t>CALENDAR WEEKS</t>
  </si>
  <si>
    <t>WINTER SHUTDOWN (DEC. 1 to Mar. 31)</t>
  </si>
  <si>
    <t>2)</t>
  </si>
  <si>
    <r>
      <t xml:space="preserve">Start with </t>
    </r>
    <r>
      <rPr>
        <b/>
        <sz val="12"/>
        <color theme="1"/>
        <rFont val="Arial"/>
        <family val="2"/>
      </rPr>
      <t>Key Dates Tab</t>
    </r>
  </si>
  <si>
    <t>1)</t>
  </si>
  <si>
    <t>INSTRUCTIONS FOR CALENDAR DAY CHART</t>
  </si>
  <si>
    <t xml:space="preserve"> </t>
  </si>
  <si>
    <t>- Enter information into blue highlighted cells</t>
  </si>
  <si>
    <t>N/A</t>
  </si>
  <si>
    <t>DATE OF AWARD(Fri.)</t>
  </si>
  <si>
    <t>Project Engineer</t>
  </si>
  <si>
    <t>NOTICE TO PROCEED (Mon.)</t>
  </si>
  <si>
    <t>START OF CONSTRUCTION</t>
  </si>
  <si>
    <t>CALENDAR DAYS</t>
  </si>
  <si>
    <t>1 yr Calendar , 2yr Calendar or 3 yr Calendar Tab</t>
  </si>
  <si>
    <t>- The calendar days shouldn't exceed the number of days between April 1 and November 30 (244 days) per season if there is no work occuring during winter shutdown.</t>
  </si>
  <si>
    <t>End of Construction</t>
  </si>
  <si>
    <t>Start of Construction</t>
  </si>
  <si>
    <t>WORK BEGINNING DATE (STARTING MONDAYS)</t>
  </si>
  <si>
    <t>Season 1</t>
  </si>
  <si>
    <t>Season 2</t>
  </si>
  <si>
    <t>Start</t>
  </si>
  <si>
    <t>End</t>
  </si>
  <si>
    <t>Season 3</t>
  </si>
  <si>
    <t>- Round up the number of construction seasons to determine which calendar tab to use (i.e. for 1.5 construction season project, choose 2 yr calendar)</t>
  </si>
  <si>
    <t>- Enter operations, quantity and rates</t>
  </si>
  <si>
    <t>- Refer to the "pop-up comments" for guidance to enter dates</t>
  </si>
  <si>
    <t>- Weeks in winter shutdown are in orange (December 1 to March 31).  Do not enter X's for these weeks if there no work during winter shutdown</t>
  </si>
  <si>
    <t>- At the bottom of the page, calendar days are automatically filled in based on the entered dates for the start and end of construction</t>
  </si>
  <si>
    <t>For questions, please contact:</t>
  </si>
  <si>
    <t>Ahsan Saghir</t>
  </si>
  <si>
    <t>Meredith Andrews</t>
  </si>
  <si>
    <t>ahsan.saghir@ct.gov</t>
  </si>
  <si>
    <t>meredith.andrews@ct.gov</t>
  </si>
  <si>
    <t>000-000</t>
  </si>
  <si>
    <t>Intersection Improvements</t>
  </si>
  <si>
    <t>City/Town</t>
  </si>
  <si>
    <t>(District Construction Supervising Engineer)</t>
  </si>
  <si>
    <t>Tel.# 860-594-2076</t>
  </si>
  <si>
    <t>Tel.# 860-594-3224</t>
  </si>
  <si>
    <t>PROJECT CLOSEOUT</t>
  </si>
  <si>
    <t>CALENDAR DAY CHART FOR DETERMINING NUMBER OF CONTRACT DAYS</t>
  </si>
  <si>
    <t>PROJECT ENGINEER'S NAME (Designer)</t>
  </si>
  <si>
    <t>-The number of weeks required to perform each operation is calculated from the quantity and production rates</t>
  </si>
  <si>
    <r>
      <t xml:space="preserve">If using 2yr or 3yr tabs, enter </t>
    </r>
    <r>
      <rPr>
        <b/>
        <i/>
        <sz val="12"/>
        <color theme="1"/>
        <rFont val="Arial"/>
        <family val="2"/>
      </rPr>
      <t>Start</t>
    </r>
    <r>
      <rPr>
        <i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and</t>
    </r>
    <r>
      <rPr>
        <b/>
        <i/>
        <sz val="12"/>
        <color theme="1"/>
        <rFont val="Arial"/>
        <family val="2"/>
      </rPr>
      <t xml:space="preserve"> End</t>
    </r>
    <r>
      <rPr>
        <sz val="12"/>
        <color theme="1"/>
        <rFont val="Arial"/>
        <family val="2"/>
      </rPr>
      <t xml:space="preserve"> dates for each season to calculate the calendar days. </t>
    </r>
  </si>
  <si>
    <r>
      <t xml:space="preserve">- Enter X for each week there will be </t>
    </r>
    <r>
      <rPr>
        <b/>
        <i/>
        <sz val="12"/>
        <rFont val="Arial"/>
        <family val="2"/>
      </rPr>
      <t>Utility Work</t>
    </r>
    <r>
      <rPr>
        <sz val="12"/>
        <rFont val="Arial"/>
        <family val="2"/>
      </rPr>
      <t xml:space="preserve"> performed by the utility companies.</t>
    </r>
  </si>
  <si>
    <t>NUMBER OF WEEKS</t>
  </si>
  <si>
    <t>FDP</t>
  </si>
  <si>
    <r>
      <t xml:space="preserve">- Enter date for </t>
    </r>
    <r>
      <rPr>
        <b/>
        <i/>
        <sz val="12"/>
        <rFont val="Arial"/>
        <family val="2"/>
      </rPr>
      <t>Start of Construction</t>
    </r>
    <r>
      <rPr>
        <sz val="12"/>
        <rFont val="Arial"/>
        <family val="2"/>
      </rPr>
      <t xml:space="preserve"> at the top</t>
    </r>
  </si>
  <si>
    <r>
      <t xml:space="preserve">If using 1yr tab, enter </t>
    </r>
    <r>
      <rPr>
        <b/>
        <i/>
        <sz val="12"/>
        <rFont val="Arial"/>
        <family val="2"/>
      </rPr>
      <t>End of Construction</t>
    </r>
    <r>
      <rPr>
        <sz val="12"/>
        <rFont val="Arial"/>
        <family val="2"/>
      </rPr>
      <t xml:space="preserve"> date to calculate the calendar days</t>
    </r>
  </si>
  <si>
    <r>
      <t>- Enter X for each week it takes for a given operation</t>
    </r>
    <r>
      <rPr>
        <b/>
        <i/>
        <sz val="12"/>
        <rFont val="Arial"/>
        <family val="2"/>
      </rPr>
      <t>.</t>
    </r>
    <r>
      <rPr>
        <sz val="12"/>
        <rFont val="Arial"/>
        <family val="2"/>
      </rPr>
      <t xml:space="preserve">  If the number X's entered doesn't match the </t>
    </r>
    <r>
      <rPr>
        <b/>
        <i/>
        <sz val="12"/>
        <rFont val="Arial"/>
        <family val="2"/>
      </rPr>
      <t>Number of Weeks</t>
    </r>
    <r>
      <rPr>
        <sz val="12"/>
        <rFont val="Arial"/>
        <family val="2"/>
      </rPr>
      <t xml:space="preserve"> (Column C), the row will be highlighted in red</t>
    </r>
  </si>
  <si>
    <r>
      <t xml:space="preserve">- </t>
    </r>
    <r>
      <rPr>
        <b/>
        <sz val="12"/>
        <rFont val="Arial"/>
        <family val="2"/>
      </rPr>
      <t>FDP, DCD, ADV, Permit Restriction dates, Operations, Number of Weeks</t>
    </r>
    <r>
      <rPr>
        <sz val="12"/>
        <rFont val="Arial"/>
        <family val="2"/>
      </rPr>
      <t xml:space="preserve"> required for each operation are referenced from the Key Dates tab to the calendar chart.  </t>
    </r>
  </si>
  <si>
    <t>Name</t>
  </si>
  <si>
    <t>1.  Added New Tabs For Work During Winter Shut Down - 2/10/2017</t>
  </si>
  <si>
    <t>2. Added extra day in end date equation in 2 yr calendar &amp; 3 yr calendar equations - 01/04/2018</t>
  </si>
  <si>
    <t xml:space="preserve">Last Revised: </t>
  </si>
  <si>
    <t>3. Revised Milestone dates - 05/24/2018</t>
  </si>
  <si>
    <t>WORK CLASSIFICATION</t>
  </si>
  <si>
    <t>Group XX</t>
  </si>
  <si>
    <t>State Project No.  000-000    /   FAP No. 000-000</t>
  </si>
  <si>
    <t>City  /  Town</t>
  </si>
  <si>
    <t>Group No. 10 -  Major Bridges</t>
  </si>
  <si>
    <t>Group No. 01 -  Earthwork: Site Work</t>
  </si>
  <si>
    <t>Group No. 02 -  Earthwork: Utility Work</t>
  </si>
  <si>
    <t>Group No. 03 -  Concrete Restoration</t>
  </si>
  <si>
    <t>Group No. 04 -  Specialized Concrete Repair</t>
  </si>
  <si>
    <t>Group No. 05 -  Paving and Associated Construction</t>
  </si>
  <si>
    <t>Group No. 08 -  Minor Bridges</t>
  </si>
  <si>
    <t>Group No. 09 -  Intermediate Bridges</t>
  </si>
  <si>
    <t>Group No. 11 -  Bridge Painting</t>
  </si>
  <si>
    <t>Group No. 12 -  Marine Repairs, Construction or Salvaging</t>
  </si>
  <si>
    <t>Group No. 13 -  Traffic Control &amp; Illumination/Electrical</t>
  </si>
  <si>
    <t>Group No. 14 -  Signing Delineation</t>
  </si>
  <si>
    <t>Group No. 15 -  Intelligent Transportation Systems (ITS)</t>
  </si>
  <si>
    <t>Group No. 16 -  Pavement Markings</t>
  </si>
  <si>
    <t>Group No. 17 -  Incidental Construction: Fencing</t>
  </si>
  <si>
    <t>Group No. 19 -  Incidental Construction: Bridge Joints and Membranes</t>
  </si>
  <si>
    <t>Group No. 20 -  Incidental Construction: Temporary Traffic Control</t>
  </si>
  <si>
    <t>Group No. 21 -  Railroad Construction</t>
  </si>
  <si>
    <t>Group No. 23 -  Landscaping/Environmental Improvements</t>
  </si>
  <si>
    <t>Group No. 24 -  Environmental</t>
  </si>
  <si>
    <t>Group No. 25A -  Vertical Construction</t>
  </si>
  <si>
    <t>Group No. 25B -  Vertical Construction</t>
  </si>
  <si>
    <t>Workspace Classification Descriptions</t>
  </si>
  <si>
    <t>Group No. 06 -  Road Construction and Rehabilitation: Local Roads &amp; Streets and Non-Freeways</t>
  </si>
  <si>
    <t>Group No. 07 -  Road Construction and Rehabilitation: Limited Access Highways, Freeways, and Major Reconstruction of Non-Freeway State Routes</t>
  </si>
  <si>
    <t>Group No. 18 -  Incidental Construction: Guide Rail</t>
  </si>
  <si>
    <t>Group No. 22 -  Railroad Construction: Electrical</t>
  </si>
  <si>
    <t xml:space="preserve">WORK CLASSIFICATION: </t>
  </si>
  <si>
    <t xml:space="preserve">Prepared By (Designer): </t>
  </si>
  <si>
    <t xml:space="preserve">Date: </t>
  </si>
  <si>
    <t xml:space="preserve">Concurred By: </t>
  </si>
  <si>
    <t>Group No. 25C -  Vertical Construction</t>
  </si>
  <si>
    <t>4. Work Classfication - 03/18/2019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</si>
</sst>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mm/dd/yy"/>
    <numFmt numFmtId="165" formatCode="mmm\ \ d"/>
    <numFmt numFmtId="166" formatCode="yyyy"/>
    <numFmt numFmtId="167" formatCode="d"/>
    <numFmt numFmtId="168" formatCode="ddd\,\ mm/dd/yyyy"/>
    <numFmt numFmtId="169" formatCode="ddd\ mm/dd/yyyy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2"/>
      <color indexed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14"/>
      <color rgb="FF0070C0"/>
      <name val="Arial"/>
      <family val="2"/>
    </font>
    <font>
      <b/>
      <sz val="14"/>
      <color indexed="10"/>
      <name val="Arial"/>
      <family val="2"/>
    </font>
    <font>
      <b/>
      <sz val="14"/>
      <color rgb="FF0070C0"/>
      <name val="Arial"/>
      <family val="2"/>
    </font>
    <font>
      <b/>
      <sz val="12"/>
      <color indexed="81"/>
      <name val="Tahoma"/>
      <family val="2"/>
    </font>
    <font>
      <b/>
      <sz val="16"/>
      <color rgb="FFC00000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6"/>
      <color theme="1"/>
      <name val="Arial"/>
      <family val="2"/>
    </font>
    <font>
      <b/>
      <sz val="9"/>
      <color indexed="81"/>
      <name val="Tahoma"/>
      <family val="2"/>
    </font>
    <font>
      <b/>
      <sz val="14"/>
      <color theme="8" tint="-0.249977111117893"/>
      <name val="Arial"/>
      <family val="2"/>
    </font>
    <font>
      <b/>
      <sz val="12"/>
      <color indexed="16"/>
      <name val="Tahoma"/>
      <family val="2"/>
    </font>
    <font>
      <b/>
      <i/>
      <sz val="12"/>
      <color indexed="10"/>
      <name val="Tahoma"/>
      <family val="2"/>
    </font>
    <font>
      <u/>
      <sz val="10"/>
      <color theme="10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b/>
      <sz val="9"/>
      <color indexed="39"/>
      <name val="Tahoma"/>
      <family val="2"/>
    </font>
    <font>
      <b/>
      <u/>
      <sz val="16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i/>
      <u/>
      <sz val="10"/>
      <name val="Arial"/>
      <family val="2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AC88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 applyProtection="0">
      <protection locked="0"/>
    </xf>
    <xf numFmtId="43" fontId="3" fillId="0" borderId="0" applyFont="0" applyFill="0" applyBorder="0" applyAlignment="0" applyProtection="0"/>
    <xf numFmtId="0" fontId="2" fillId="0" borderId="0"/>
    <xf numFmtId="0" fontId="33" fillId="0" borderId="0" applyNumberFormat="0" applyFill="0" applyBorder="0" applyAlignment="0" applyProtection="0">
      <protection locked="0"/>
    </xf>
  </cellStyleXfs>
  <cellXfs count="289">
    <xf numFmtId="0" fontId="0" fillId="0" borderId="0" xfId="0" applyProtection="1"/>
    <xf numFmtId="0" fontId="0" fillId="0" borderId="0" xfId="0" applyFill="1" applyBorder="1" applyProtection="1"/>
    <xf numFmtId="0" fontId="6" fillId="0" borderId="0" xfId="0" applyFont="1" applyFill="1" applyBorder="1" applyProtection="1"/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Protection="1"/>
    <xf numFmtId="164" fontId="5" fillId="0" borderId="0" xfId="0" applyNumberFormat="1" applyFont="1" applyFill="1" applyProtection="1"/>
    <xf numFmtId="14" fontId="5" fillId="0" borderId="0" xfId="0" applyNumberFormat="1" applyFont="1" applyFill="1" applyProtection="1"/>
    <xf numFmtId="0" fontId="5" fillId="0" borderId="0" xfId="0" applyFont="1" applyFill="1" applyProtection="1"/>
    <xf numFmtId="0" fontId="9" fillId="0" borderId="0" xfId="0" applyFont="1" applyFill="1" applyBorder="1" applyAlignment="1" applyProtection="1">
      <alignment vertical="center"/>
    </xf>
    <xf numFmtId="1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/>
    </xf>
    <xf numFmtId="49" fontId="3" fillId="0" borderId="4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28" xfId="0" applyFont="1" applyBorder="1" applyAlignment="1" applyProtection="1">
      <alignment vertical="center"/>
    </xf>
    <xf numFmtId="1" fontId="3" fillId="0" borderId="0" xfId="0" applyNumberFormat="1" applyFont="1" applyBorder="1" applyAlignment="1" applyProtection="1">
      <alignment vertical="center"/>
    </xf>
    <xf numFmtId="0" fontId="3" fillId="0" borderId="27" xfId="0" applyFont="1" applyBorder="1" applyAlignment="1" applyProtection="1">
      <alignment vertical="center"/>
    </xf>
    <xf numFmtId="1" fontId="3" fillId="0" borderId="13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right" vertical="center"/>
    </xf>
    <xf numFmtId="2" fontId="3" fillId="0" borderId="1" xfId="0" applyNumberFormat="1" applyFont="1" applyBorder="1" applyAlignment="1" applyProtection="1">
      <alignment vertical="center"/>
    </xf>
    <xf numFmtId="1" fontId="3" fillId="0" borderId="1" xfId="0" applyNumberFormat="1" applyFont="1" applyBorder="1" applyAlignment="1" applyProtection="1">
      <alignment vertical="center"/>
    </xf>
    <xf numFmtId="0" fontId="3" fillId="0" borderId="26" xfId="0" applyFont="1" applyBorder="1" applyAlignment="1" applyProtection="1">
      <alignment horizontal="right" vertical="center"/>
    </xf>
    <xf numFmtId="0" fontId="3" fillId="0" borderId="26" xfId="0" applyFont="1" applyBorder="1" applyAlignment="1" applyProtection="1">
      <alignment vertical="center"/>
    </xf>
    <xf numFmtId="1" fontId="3" fillId="0" borderId="26" xfId="0" applyNumberFormat="1" applyFont="1" applyBorder="1" applyAlignment="1" applyProtection="1">
      <alignment vertical="center"/>
    </xf>
    <xf numFmtId="0" fontId="9" fillId="0" borderId="0" xfId="0" applyFont="1" applyFill="1" applyBorder="1" applyProtection="1"/>
    <xf numFmtId="0" fontId="9" fillId="0" borderId="0" xfId="0" applyFont="1" applyFill="1" applyProtection="1"/>
    <xf numFmtId="0" fontId="12" fillId="0" borderId="0" xfId="0" applyFont="1" applyFill="1" applyBorder="1" applyProtection="1"/>
    <xf numFmtId="0" fontId="13" fillId="0" borderId="0" xfId="0" applyFont="1" applyFill="1" applyBorder="1" applyProtection="1"/>
    <xf numFmtId="0" fontId="13" fillId="0" borderId="0" xfId="0" applyFont="1" applyFill="1" applyProtection="1"/>
    <xf numFmtId="166" fontId="12" fillId="0" borderId="20" xfId="0" applyNumberFormat="1" applyFont="1" applyFill="1" applyBorder="1" applyAlignment="1" applyProtection="1">
      <alignment horizontal="center" textRotation="90" readingOrder="1"/>
    </xf>
    <xf numFmtId="166" fontId="12" fillId="0" borderId="29" xfId="0" applyNumberFormat="1" applyFont="1" applyFill="1" applyBorder="1" applyAlignment="1" applyProtection="1">
      <alignment horizontal="center" textRotation="90" readingOrder="1"/>
    </xf>
    <xf numFmtId="0" fontId="15" fillId="0" borderId="0" xfId="0" applyFont="1" applyFill="1" applyBorder="1" applyAlignment="1" applyProtection="1">
      <alignment vertical="center"/>
    </xf>
    <xf numFmtId="22" fontId="9" fillId="0" borderId="0" xfId="0" applyNumberFormat="1" applyFont="1" applyFill="1" applyProtection="1"/>
    <xf numFmtId="0" fontId="9" fillId="0" borderId="0" xfId="0" applyFont="1" applyFill="1" applyBorder="1" applyAlignment="1" applyProtection="1">
      <alignment horizontal="centerContinuous"/>
    </xf>
    <xf numFmtId="0" fontId="9" fillId="0" borderId="0" xfId="0" applyFont="1" applyFill="1" applyBorder="1" applyAlignment="1" applyProtection="1"/>
    <xf numFmtId="164" fontId="10" fillId="0" borderId="0" xfId="0" applyNumberFormat="1" applyFont="1" applyFill="1" applyProtection="1"/>
    <xf numFmtId="164" fontId="9" fillId="0" borderId="0" xfId="0" applyNumberFormat="1" applyFont="1" applyFill="1" applyProtection="1"/>
    <xf numFmtId="0" fontId="16" fillId="0" borderId="0" xfId="0" applyFont="1" applyFill="1" applyBorder="1" applyProtection="1"/>
    <xf numFmtId="0" fontId="19" fillId="0" borderId="1" xfId="0" applyFont="1" applyFill="1" applyBorder="1" applyProtection="1"/>
    <xf numFmtId="0" fontId="19" fillId="0" borderId="30" xfId="0" applyFont="1" applyFill="1" applyBorder="1" applyProtection="1"/>
    <xf numFmtId="0" fontId="11" fillId="0" borderId="24" xfId="0" applyFont="1" applyFill="1" applyBorder="1" applyProtection="1"/>
    <xf numFmtId="0" fontId="11" fillId="0" borderId="11" xfId="0" applyFont="1" applyFill="1" applyBorder="1" applyProtection="1"/>
    <xf numFmtId="1" fontId="11" fillId="0" borderId="1" xfId="0" applyNumberFormat="1" applyFont="1" applyFill="1" applyBorder="1" applyProtection="1"/>
    <xf numFmtId="0" fontId="11" fillId="0" borderId="25" xfId="0" applyFont="1" applyFill="1" applyBorder="1" applyProtection="1"/>
    <xf numFmtId="0" fontId="11" fillId="0" borderId="22" xfId="0" applyFont="1" applyFill="1" applyBorder="1" applyProtection="1"/>
    <xf numFmtId="1" fontId="11" fillId="0" borderId="4" xfId="0" applyNumberFormat="1" applyFont="1" applyFill="1" applyBorder="1" applyProtection="1"/>
    <xf numFmtId="0" fontId="19" fillId="0" borderId="4" xfId="0" applyFont="1" applyFill="1" applyBorder="1" applyProtection="1"/>
    <xf numFmtId="167" fontId="11" fillId="0" borderId="5" xfId="0" applyNumberFormat="1" applyFont="1" applyFill="1" applyBorder="1" applyAlignment="1" applyProtection="1">
      <alignment horizontal="center" vertical="top" textRotation="90"/>
    </xf>
    <xf numFmtId="167" fontId="11" fillId="0" borderId="33" xfId="0" applyNumberFormat="1" applyFont="1" applyFill="1" applyBorder="1" applyAlignment="1" applyProtection="1">
      <alignment horizontal="center" vertical="top" textRotation="90"/>
    </xf>
    <xf numFmtId="0" fontId="11" fillId="0" borderId="0" xfId="0" applyFont="1" applyFill="1" applyProtection="1"/>
    <xf numFmtId="0" fontId="11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right" vertical="center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horizontal="left" vertical="center"/>
    </xf>
    <xf numFmtId="167" fontId="11" fillId="0" borderId="8" xfId="0" applyNumberFormat="1" applyFont="1" applyFill="1" applyBorder="1" applyAlignment="1" applyProtection="1">
      <alignment horizontal="center" vertical="top" textRotation="90"/>
    </xf>
    <xf numFmtId="0" fontId="19" fillId="0" borderId="6" xfId="0" applyFont="1" applyFill="1" applyBorder="1" applyProtection="1"/>
    <xf numFmtId="0" fontId="19" fillId="0" borderId="18" xfId="0" applyFont="1" applyFill="1" applyBorder="1" applyProtection="1"/>
    <xf numFmtId="165" fontId="17" fillId="0" borderId="31" xfId="0" applyNumberFormat="1" applyFont="1" applyFill="1" applyBorder="1" applyAlignment="1" applyProtection="1">
      <alignment horizontal="center" vertical="top" textRotation="90"/>
    </xf>
    <xf numFmtId="0" fontId="11" fillId="4" borderId="30" xfId="0" applyFont="1" applyFill="1" applyBorder="1" applyProtection="1"/>
    <xf numFmtId="0" fontId="19" fillId="4" borderId="30" xfId="0" applyFont="1" applyFill="1" applyBorder="1" applyProtection="1"/>
    <xf numFmtId="0" fontId="19" fillId="4" borderId="1" xfId="0" applyFont="1" applyFill="1" applyBorder="1" applyProtection="1"/>
    <xf numFmtId="0" fontId="19" fillId="4" borderId="6" xfId="0" applyFont="1" applyFill="1" applyBorder="1" applyProtection="1"/>
    <xf numFmtId="0" fontId="0" fillId="4" borderId="0" xfId="0" applyFill="1" applyProtection="1"/>
    <xf numFmtId="0" fontId="9" fillId="4" borderId="0" xfId="0" applyFont="1" applyFill="1" applyBorder="1" applyProtection="1"/>
    <xf numFmtId="0" fontId="0" fillId="4" borderId="0" xfId="0" applyFill="1" applyBorder="1" applyProtection="1"/>
    <xf numFmtId="0" fontId="16" fillId="4" borderId="0" xfId="0" applyFont="1" applyFill="1" applyBorder="1" applyProtection="1"/>
    <xf numFmtId="0" fontId="6" fillId="4" borderId="0" xfId="0" applyFont="1" applyFill="1" applyBorder="1" applyProtection="1"/>
    <xf numFmtId="0" fontId="11" fillId="4" borderId="24" xfId="0" applyFont="1" applyFill="1" applyBorder="1" applyProtection="1"/>
    <xf numFmtId="0" fontId="11" fillId="4" borderId="11" xfId="0" applyFont="1" applyFill="1" applyBorder="1" applyProtection="1"/>
    <xf numFmtId="1" fontId="11" fillId="4" borderId="1" xfId="0" applyNumberFormat="1" applyFont="1" applyFill="1" applyBorder="1" applyProtection="1"/>
    <xf numFmtId="0" fontId="11" fillId="4" borderId="25" xfId="0" applyFont="1" applyFill="1" applyBorder="1" applyProtection="1"/>
    <xf numFmtId="0" fontId="11" fillId="4" borderId="22" xfId="0" applyFont="1" applyFill="1" applyBorder="1" applyProtection="1"/>
    <xf numFmtId="1" fontId="11" fillId="4" borderId="4" xfId="0" applyNumberFormat="1" applyFont="1" applyFill="1" applyBorder="1" applyProtection="1"/>
    <xf numFmtId="0" fontId="19" fillId="4" borderId="4" xfId="0" applyFont="1" applyFill="1" applyBorder="1" applyProtection="1"/>
    <xf numFmtId="0" fontId="19" fillId="4" borderId="36" xfId="0" applyFont="1" applyFill="1" applyBorder="1" applyProtection="1"/>
    <xf numFmtId="0" fontId="19" fillId="4" borderId="18" xfId="0" applyFont="1" applyFill="1" applyBorder="1" applyProtection="1"/>
    <xf numFmtId="0" fontId="9" fillId="5" borderId="0" xfId="0" applyFont="1" applyFill="1" applyBorder="1" applyProtection="1"/>
    <xf numFmtId="0" fontId="16" fillId="5" borderId="0" xfId="0" applyFont="1" applyFill="1" applyBorder="1" applyProtection="1"/>
    <xf numFmtId="0" fontId="6" fillId="5" borderId="0" xfId="0" applyFont="1" applyFill="1" applyBorder="1" applyProtection="1"/>
    <xf numFmtId="0" fontId="11" fillId="6" borderId="24" xfId="0" applyFont="1" applyFill="1" applyBorder="1" applyProtection="1"/>
    <xf numFmtId="0" fontId="8" fillId="0" borderId="0" xfId="0" applyFont="1" applyFill="1" applyAlignment="1" applyProtection="1">
      <alignment horizontal="center"/>
    </xf>
    <xf numFmtId="14" fontId="9" fillId="0" borderId="0" xfId="0" applyNumberFormat="1" applyFont="1" applyFill="1" applyProtection="1"/>
    <xf numFmtId="1" fontId="24" fillId="0" borderId="1" xfId="0" applyNumberFormat="1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vertical="center"/>
    </xf>
    <xf numFmtId="0" fontId="25" fillId="0" borderId="1" xfId="0" applyFont="1" applyBorder="1" applyAlignment="1" applyProtection="1">
      <alignment vertical="center"/>
    </xf>
    <xf numFmtId="0" fontId="3" fillId="0" borderId="0" xfId="0" applyFont="1" applyFill="1" applyProtection="1"/>
    <xf numFmtId="0" fontId="2" fillId="0" borderId="0" xfId="2"/>
    <xf numFmtId="0" fontId="26" fillId="0" borderId="0" xfId="2" applyFont="1"/>
    <xf numFmtId="0" fontId="26" fillId="0" borderId="0" xfId="2" quotePrefix="1" applyFont="1"/>
    <xf numFmtId="0" fontId="26" fillId="0" borderId="0" xfId="2" applyFont="1" applyFill="1"/>
    <xf numFmtId="0" fontId="27" fillId="0" borderId="0" xfId="2" applyFont="1"/>
    <xf numFmtId="0" fontId="28" fillId="0" borderId="0" xfId="2" applyFont="1"/>
    <xf numFmtId="0" fontId="3" fillId="7" borderId="1" xfId="0" applyNumberFormat="1" applyFont="1" applyFill="1" applyBorder="1" applyAlignment="1" applyProtection="1">
      <alignment horizontal="right" vertical="center"/>
    </xf>
    <xf numFmtId="0" fontId="5" fillId="7" borderId="1" xfId="0" quotePrefix="1" applyNumberFormat="1" applyFont="1" applyFill="1" applyBorder="1" applyAlignment="1" applyProtection="1">
      <alignment horizontal="right" vertical="center" wrapText="1"/>
    </xf>
    <xf numFmtId="14" fontId="24" fillId="7" borderId="1" xfId="0" applyNumberFormat="1" applyFont="1" applyFill="1" applyBorder="1" applyAlignment="1" applyProtection="1">
      <alignment horizontal="right" vertical="center"/>
    </xf>
    <xf numFmtId="0" fontId="24" fillId="7" borderId="1" xfId="0" applyFont="1" applyFill="1" applyBorder="1" applyAlignment="1" applyProtection="1">
      <alignment horizontal="right" vertical="center"/>
    </xf>
    <xf numFmtId="43" fontId="3" fillId="7" borderId="1" xfId="1" applyFont="1" applyFill="1" applyBorder="1" applyAlignment="1">
      <alignment vertical="center"/>
    </xf>
    <xf numFmtId="43" fontId="3" fillId="7" borderId="1" xfId="1" quotePrefix="1" applyFont="1" applyFill="1" applyBorder="1" applyAlignment="1">
      <alignment horizontal="left" vertical="center"/>
    </xf>
    <xf numFmtId="43" fontId="3" fillId="7" borderId="1" xfId="1" quotePrefix="1" applyFont="1" applyFill="1" applyBorder="1" applyAlignment="1">
      <alignment horizontal="right" vertical="center"/>
    </xf>
    <xf numFmtId="0" fontId="3" fillId="7" borderId="1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9" fillId="0" borderId="0" xfId="2" quotePrefix="1" applyFont="1"/>
    <xf numFmtId="0" fontId="18" fillId="0" borderId="0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25" fillId="0" borderId="0" xfId="0" quotePrefix="1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11" fillId="0" borderId="30" xfId="0" applyFont="1" applyFill="1" applyBorder="1" applyProtection="1"/>
    <xf numFmtId="0" fontId="19" fillId="4" borderId="34" xfId="0" applyFont="1" applyFill="1" applyBorder="1" applyAlignment="1" applyProtection="1">
      <alignment horizontal="center"/>
    </xf>
    <xf numFmtId="0" fontId="19" fillId="4" borderId="2" xfId="0" applyFont="1" applyFill="1" applyBorder="1" applyProtection="1"/>
    <xf numFmtId="0" fontId="19" fillId="0" borderId="11" xfId="0" applyFont="1" applyFill="1" applyBorder="1" applyAlignment="1" applyProtection="1"/>
    <xf numFmtId="0" fontId="19" fillId="0" borderId="1" xfId="0" applyFont="1" applyFill="1" applyBorder="1" applyAlignment="1" applyProtection="1"/>
    <xf numFmtId="0" fontId="21" fillId="0" borderId="1" xfId="0" applyFont="1" applyFill="1" applyBorder="1" applyAlignment="1" applyProtection="1"/>
    <xf numFmtId="0" fontId="18" fillId="4" borderId="1" xfId="0" applyFont="1" applyFill="1" applyBorder="1" applyAlignment="1" applyProtection="1">
      <alignment horizontal="right" vertical="top"/>
    </xf>
    <xf numFmtId="0" fontId="19" fillId="4" borderId="11" xfId="0" applyFont="1" applyFill="1" applyBorder="1" applyAlignment="1" applyProtection="1"/>
    <xf numFmtId="0" fontId="19" fillId="4" borderId="1" xfId="0" applyFont="1" applyFill="1" applyBorder="1" applyAlignment="1" applyProtection="1"/>
    <xf numFmtId="0" fontId="21" fillId="4" borderId="1" xfId="0" applyFont="1" applyFill="1" applyBorder="1" applyAlignment="1" applyProtection="1"/>
    <xf numFmtId="0" fontId="18" fillId="0" borderId="1" xfId="0" applyFont="1" applyFill="1" applyBorder="1" applyAlignment="1" applyProtection="1">
      <alignment horizontal="right" vertical="top"/>
    </xf>
    <xf numFmtId="1" fontId="19" fillId="4" borderId="11" xfId="0" applyNumberFormat="1" applyFont="1" applyFill="1" applyBorder="1" applyAlignment="1" applyProtection="1"/>
    <xf numFmtId="1" fontId="19" fillId="4" borderId="1" xfId="0" applyNumberFormat="1" applyFont="1" applyFill="1" applyBorder="1" applyAlignment="1" applyProtection="1"/>
    <xf numFmtId="1" fontId="19" fillId="0" borderId="11" xfId="0" applyNumberFormat="1" applyFont="1" applyFill="1" applyBorder="1" applyAlignment="1" applyProtection="1"/>
    <xf numFmtId="1" fontId="19" fillId="0" borderId="1" xfId="0" applyNumberFormat="1" applyFont="1" applyFill="1" applyBorder="1" applyAlignment="1" applyProtection="1"/>
    <xf numFmtId="0" fontId="19" fillId="4" borderId="22" xfId="0" applyFont="1" applyFill="1" applyBorder="1" applyAlignment="1" applyProtection="1"/>
    <xf numFmtId="0" fontId="19" fillId="4" borderId="4" xfId="0" applyFont="1" applyFill="1" applyBorder="1" applyAlignment="1" applyProtection="1"/>
    <xf numFmtId="0" fontId="21" fillId="4" borderId="4" xfId="0" applyFont="1" applyFill="1" applyBorder="1" applyAlignment="1" applyProtection="1"/>
    <xf numFmtId="0" fontId="19" fillId="0" borderId="22" xfId="0" applyFont="1" applyFill="1" applyBorder="1" applyAlignment="1" applyProtection="1"/>
    <xf numFmtId="0" fontId="19" fillId="0" borderId="4" xfId="0" applyFont="1" applyFill="1" applyBorder="1" applyAlignment="1" applyProtection="1"/>
    <xf numFmtId="0" fontId="21" fillId="0" borderId="4" xfId="0" applyFont="1" applyFill="1" applyBorder="1" applyAlignment="1" applyProtection="1"/>
    <xf numFmtId="0" fontId="23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12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/>
    <xf numFmtId="0" fontId="23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wrapText="1"/>
    </xf>
    <xf numFmtId="14" fontId="9" fillId="0" borderId="0" xfId="0" applyNumberFormat="1" applyFont="1" applyFill="1" applyBorder="1" applyProtection="1"/>
    <xf numFmtId="14" fontId="0" fillId="0" borderId="0" xfId="0" applyNumberFormat="1" applyFill="1" applyBorder="1" applyProtection="1"/>
    <xf numFmtId="168" fontId="18" fillId="0" borderId="0" xfId="0" applyNumberFormat="1" applyFont="1" applyFill="1" applyBorder="1" applyAlignment="1" applyProtection="1"/>
    <xf numFmtId="168" fontId="11" fillId="0" borderId="0" xfId="0" applyNumberFormat="1" applyFont="1" applyFill="1" applyBorder="1" applyAlignment="1" applyProtection="1"/>
    <xf numFmtId="168" fontId="18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right"/>
    </xf>
    <xf numFmtId="0" fontId="0" fillId="0" borderId="0" xfId="0" applyAlignment="1" applyProtection="1"/>
    <xf numFmtId="22" fontId="9" fillId="0" borderId="0" xfId="0" applyNumberFormat="1" applyFont="1" applyFill="1" applyAlignment="1" applyProtection="1">
      <alignment horizontal="left"/>
    </xf>
    <xf numFmtId="0" fontId="9" fillId="0" borderId="0" xfId="0" applyFont="1" applyFill="1" applyAlignment="1" applyProtection="1">
      <alignment horizontal="right"/>
    </xf>
    <xf numFmtId="0" fontId="0" fillId="0" borderId="0" xfId="0" applyAlignment="1" applyProtection="1"/>
    <xf numFmtId="22" fontId="9" fillId="0" borderId="0" xfId="0" applyNumberFormat="1" applyFont="1" applyFill="1" applyAlignment="1" applyProtection="1">
      <alignment horizontal="left"/>
    </xf>
    <xf numFmtId="0" fontId="20" fillId="0" borderId="16" xfId="0" applyFont="1" applyFill="1" applyBorder="1" applyProtection="1"/>
    <xf numFmtId="0" fontId="20" fillId="0" borderId="32" xfId="0" applyFont="1" applyFill="1" applyBorder="1" applyProtection="1"/>
    <xf numFmtId="1" fontId="20" fillId="0" borderId="26" xfId="0" applyNumberFormat="1" applyFont="1" applyFill="1" applyBorder="1" applyAlignment="1" applyProtection="1">
      <alignment horizontal="right" vertical="center"/>
    </xf>
    <xf numFmtId="0" fontId="19" fillId="0" borderId="36" xfId="0" applyFont="1" applyFill="1" applyBorder="1" applyProtection="1"/>
    <xf numFmtId="0" fontId="11" fillId="0" borderId="23" xfId="0" applyFont="1" applyFill="1" applyBorder="1" applyProtection="1"/>
    <xf numFmtId="0" fontId="11" fillId="0" borderId="21" xfId="0" applyFont="1" applyFill="1" applyBorder="1" applyProtection="1"/>
    <xf numFmtId="1" fontId="11" fillId="0" borderId="2" xfId="0" applyNumberFormat="1" applyFont="1" applyFill="1" applyBorder="1" applyProtection="1"/>
    <xf numFmtId="0" fontId="30" fillId="0" borderId="2" xfId="0" applyFont="1" applyFill="1" applyBorder="1" applyAlignment="1" applyProtection="1">
      <alignment horizontal="right" vertical="top"/>
    </xf>
    <xf numFmtId="0" fontId="19" fillId="0" borderId="21" xfId="0" applyFont="1" applyFill="1" applyBorder="1" applyAlignment="1" applyProtection="1"/>
    <xf numFmtId="0" fontId="19" fillId="0" borderId="2" xfId="0" applyFont="1" applyFill="1" applyBorder="1" applyAlignment="1" applyProtection="1"/>
    <xf numFmtId="0" fontId="21" fillId="0" borderId="2" xfId="0" applyFont="1" applyFill="1" applyBorder="1" applyAlignment="1" applyProtection="1"/>
    <xf numFmtId="0" fontId="20" fillId="5" borderId="45" xfId="0" applyFont="1" applyFill="1" applyBorder="1" applyProtection="1"/>
    <xf numFmtId="0" fontId="20" fillId="5" borderId="46" xfId="0" applyFont="1" applyFill="1" applyBorder="1" applyProtection="1"/>
    <xf numFmtId="1" fontId="20" fillId="5" borderId="47" xfId="0" applyNumberFormat="1" applyFont="1" applyFill="1" applyBorder="1" applyProtection="1"/>
    <xf numFmtId="0" fontId="18" fillId="4" borderId="48" xfId="0" applyFont="1" applyFill="1" applyBorder="1" applyAlignment="1" applyProtection="1">
      <alignment horizontal="right" vertical="top"/>
    </xf>
    <xf numFmtId="0" fontId="19" fillId="5" borderId="47" xfId="0" applyFont="1" applyFill="1" applyBorder="1" applyAlignment="1" applyProtection="1"/>
    <xf numFmtId="0" fontId="19" fillId="5" borderId="48" xfId="0" applyFont="1" applyFill="1" applyBorder="1" applyAlignment="1" applyProtection="1"/>
    <xf numFmtId="0" fontId="21" fillId="5" borderId="48" xfId="0" applyFont="1" applyFill="1" applyBorder="1" applyAlignment="1" applyProtection="1"/>
    <xf numFmtId="0" fontId="19" fillId="5" borderId="49" xfId="0" applyFont="1" applyFill="1" applyBorder="1" applyAlignment="1" applyProtection="1"/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49" fontId="3" fillId="0" borderId="2" xfId="0" applyNumberFormat="1" applyFont="1" applyBorder="1" applyAlignment="1" applyProtection="1">
      <alignment vertical="center"/>
    </xf>
    <xf numFmtId="43" fontId="3" fillId="7" borderId="2" xfId="1" applyFont="1" applyFill="1" applyBorder="1" applyAlignment="1">
      <alignment vertical="center"/>
    </xf>
    <xf numFmtId="1" fontId="3" fillId="0" borderId="2" xfId="0" applyNumberFormat="1" applyFont="1" applyBorder="1" applyAlignment="1" applyProtection="1">
      <alignment vertical="center"/>
    </xf>
    <xf numFmtId="0" fontId="4" fillId="10" borderId="9" xfId="0" applyFont="1" applyFill="1" applyBorder="1" applyAlignment="1" applyProtection="1">
      <alignment vertical="center"/>
    </xf>
    <xf numFmtId="0" fontId="4" fillId="10" borderId="50" xfId="0" applyFont="1" applyFill="1" applyBorder="1" applyAlignment="1" applyProtection="1">
      <alignment horizontal="center" vertical="center"/>
    </xf>
    <xf numFmtId="0" fontId="4" fillId="10" borderId="50" xfId="0" applyFont="1" applyFill="1" applyBorder="1" applyAlignment="1" applyProtection="1">
      <alignment horizontal="center" vertical="center" wrapText="1"/>
    </xf>
    <xf numFmtId="1" fontId="4" fillId="10" borderId="50" xfId="0" applyNumberFormat="1" applyFont="1" applyFill="1" applyBorder="1" applyAlignment="1" applyProtection="1">
      <alignment horizontal="center" vertical="center"/>
    </xf>
    <xf numFmtId="0" fontId="2" fillId="0" borderId="0" xfId="2" applyBorder="1"/>
    <xf numFmtId="14" fontId="3" fillId="7" borderId="50" xfId="0" applyNumberFormat="1" applyFont="1" applyFill="1" applyBorder="1" applyAlignment="1" applyProtection="1">
      <alignment vertical="center"/>
    </xf>
    <xf numFmtId="168" fontId="11" fillId="0" borderId="16" xfId="0" applyNumberFormat="1" applyFont="1" applyFill="1" applyBorder="1" applyAlignment="1" applyProtection="1">
      <alignment vertical="center"/>
    </xf>
    <xf numFmtId="168" fontId="11" fillId="0" borderId="0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left" vertical="top" wrapText="1"/>
    </xf>
    <xf numFmtId="0" fontId="11" fillId="3" borderId="50" xfId="0" applyFont="1" applyFill="1" applyBorder="1" applyAlignment="1" applyProtection="1">
      <alignment vertical="center"/>
    </xf>
    <xf numFmtId="0" fontId="11" fillId="8" borderId="5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top" wrapText="1"/>
    </xf>
    <xf numFmtId="0" fontId="9" fillId="2" borderId="0" xfId="0" applyFont="1" applyFill="1" applyBorder="1" applyAlignment="1" applyProtection="1">
      <alignment vertical="center"/>
    </xf>
    <xf numFmtId="0" fontId="0" fillId="8" borderId="0" xfId="0" applyFill="1" applyBorder="1" applyAlignment="1" applyProtection="1">
      <alignment vertical="center"/>
    </xf>
    <xf numFmtId="14" fontId="3" fillId="0" borderId="0" xfId="0" applyNumberFormat="1" applyFont="1" applyFill="1" applyBorder="1" applyAlignment="1" applyProtection="1">
      <alignment vertical="center"/>
    </xf>
    <xf numFmtId="0" fontId="33" fillId="0" borderId="0" xfId="3" applyProtection="1"/>
    <xf numFmtId="0" fontId="34" fillId="0" borderId="0" xfId="2" applyFont="1"/>
    <xf numFmtId="0" fontId="18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right" vertical="top"/>
    </xf>
    <xf numFmtId="0" fontId="18" fillId="0" borderId="17" xfId="0" applyFont="1" applyFill="1" applyBorder="1" applyAlignment="1" applyProtection="1">
      <alignment horizontal="center" vertical="top"/>
    </xf>
    <xf numFmtId="0" fontId="35" fillId="0" borderId="0" xfId="2" applyFont="1"/>
    <xf numFmtId="0" fontId="18" fillId="0" borderId="0" xfId="0" applyFont="1" applyFill="1" applyBorder="1" applyAlignment="1" applyProtection="1">
      <alignment horizontal="center" vertical="center"/>
    </xf>
    <xf numFmtId="0" fontId="11" fillId="0" borderId="19" xfId="0" applyFont="1" applyFill="1" applyBorder="1" applyProtection="1"/>
    <xf numFmtId="0" fontId="11" fillId="0" borderId="12" xfId="0" applyFont="1" applyFill="1" applyBorder="1" applyProtection="1"/>
    <xf numFmtId="1" fontId="11" fillId="0" borderId="3" xfId="0" applyNumberFormat="1" applyFont="1" applyFill="1" applyBorder="1" applyProtection="1"/>
    <xf numFmtId="0" fontId="19" fillId="0" borderId="3" xfId="0" applyFont="1" applyFill="1" applyBorder="1" applyAlignment="1" applyProtection="1"/>
    <xf numFmtId="0" fontId="21" fillId="0" borderId="3" xfId="0" applyFont="1" applyFill="1" applyBorder="1" applyAlignment="1" applyProtection="1"/>
    <xf numFmtId="43" fontId="3" fillId="7" borderId="2" xfId="1" quotePrefix="1" applyFont="1" applyFill="1" applyBorder="1" applyAlignment="1">
      <alignment horizontal="right" vertical="center"/>
    </xf>
    <xf numFmtId="169" fontId="3" fillId="7" borderId="1" xfId="0" applyNumberFormat="1" applyFont="1" applyFill="1" applyBorder="1" applyAlignment="1" applyProtection="1">
      <alignment vertical="center"/>
    </xf>
    <xf numFmtId="169" fontId="3" fillId="0" borderId="1" xfId="0" applyNumberFormat="1" applyFont="1" applyFill="1" applyBorder="1" applyAlignment="1" applyProtection="1">
      <alignment vertical="center"/>
    </xf>
    <xf numFmtId="169" fontId="3" fillId="0" borderId="1" xfId="0" applyNumberFormat="1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8" fillId="0" borderId="0" xfId="0" quotePrefix="1" applyFont="1" applyFill="1" applyBorder="1" applyAlignment="1" applyProtection="1">
      <alignment horizontal="left" vertical="center"/>
    </xf>
    <xf numFmtId="14" fontId="11" fillId="0" borderId="0" xfId="0" applyNumberFormat="1" applyFont="1" applyBorder="1" applyAlignment="1" applyProtection="1">
      <alignment horizontal="center" vertical="center"/>
    </xf>
    <xf numFmtId="0" fontId="19" fillId="4" borderId="53" xfId="0" applyFont="1" applyFill="1" applyBorder="1" applyProtection="1"/>
    <xf numFmtId="0" fontId="19" fillId="0" borderId="53" xfId="0" applyFont="1" applyFill="1" applyBorder="1" applyAlignment="1" applyProtection="1"/>
    <xf numFmtId="0" fontId="19" fillId="4" borderId="6" xfId="0" applyFont="1" applyFill="1" applyBorder="1" applyAlignment="1" applyProtection="1"/>
    <xf numFmtId="0" fontId="19" fillId="0" borderId="6" xfId="0" applyFont="1" applyFill="1" applyBorder="1" applyAlignment="1" applyProtection="1"/>
    <xf numFmtId="0" fontId="19" fillId="4" borderId="18" xfId="0" applyFont="1" applyFill="1" applyBorder="1" applyAlignment="1" applyProtection="1"/>
    <xf numFmtId="0" fontId="19" fillId="0" borderId="18" xfId="0" applyFont="1" applyFill="1" applyBorder="1" applyAlignment="1" applyProtection="1"/>
    <xf numFmtId="0" fontId="19" fillId="0" borderId="7" xfId="0" applyFont="1" applyFill="1" applyBorder="1" applyAlignment="1" applyProtection="1"/>
    <xf numFmtId="0" fontId="18" fillId="0" borderId="0" xfId="0" applyFont="1" applyFill="1" applyBorder="1" applyAlignment="1" applyProtection="1">
      <alignment horizontal="center" vertical="center"/>
    </xf>
    <xf numFmtId="0" fontId="2" fillId="0" borderId="0" xfId="2" applyFill="1"/>
    <xf numFmtId="0" fontId="17" fillId="0" borderId="15" xfId="0" applyFont="1" applyFill="1" applyBorder="1" applyAlignment="1" applyProtection="1">
      <alignment horizontal="center"/>
    </xf>
    <xf numFmtId="0" fontId="19" fillId="0" borderId="34" xfId="0" applyFont="1" applyFill="1" applyBorder="1" applyAlignment="1" applyProtection="1">
      <alignment horizontal="center"/>
    </xf>
    <xf numFmtId="0" fontId="19" fillId="0" borderId="2" xfId="0" applyFont="1" applyFill="1" applyBorder="1" applyProtection="1"/>
    <xf numFmtId="0" fontId="19" fillId="0" borderId="53" xfId="0" applyFont="1" applyFill="1" applyBorder="1" applyProtection="1"/>
    <xf numFmtId="0" fontId="19" fillId="0" borderId="39" xfId="0" applyFont="1" applyFill="1" applyBorder="1" applyProtection="1"/>
    <xf numFmtId="0" fontId="18" fillId="0" borderId="0" xfId="0" applyFont="1" applyFill="1" applyBorder="1" applyAlignment="1" applyProtection="1">
      <alignment horizontal="center" vertical="center"/>
    </xf>
    <xf numFmtId="0" fontId="1" fillId="0" borderId="0" xfId="2" applyFont="1"/>
    <xf numFmtId="0" fontId="41" fillId="0" borderId="0" xfId="2" applyFont="1"/>
    <xf numFmtId="0" fontId="42" fillId="0" borderId="0" xfId="2" applyFont="1"/>
    <xf numFmtId="0" fontId="43" fillId="0" borderId="0" xfId="2" applyFont="1"/>
    <xf numFmtId="0" fontId="13" fillId="0" borderId="0" xfId="0" applyFont="1" applyFill="1" applyAlignment="1" applyProtection="1">
      <alignment horizontal="right"/>
    </xf>
    <xf numFmtId="0" fontId="12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center" vertical="center"/>
    </xf>
    <xf numFmtId="0" fontId="44" fillId="0" borderId="0" xfId="0" applyFont="1" applyProtection="1"/>
    <xf numFmtId="0" fontId="3" fillId="0" borderId="0" xfId="0" applyFont="1" applyProtection="1"/>
    <xf numFmtId="0" fontId="12" fillId="0" borderId="0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35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18" fillId="8" borderId="3" xfId="0" applyFont="1" applyFill="1" applyBorder="1" applyAlignment="1" applyProtection="1">
      <alignment horizontal="center" vertical="center"/>
    </xf>
    <xf numFmtId="0" fontId="18" fillId="8" borderId="7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/>
    </xf>
    <xf numFmtId="168" fontId="18" fillId="4" borderId="14" xfId="0" applyNumberFormat="1" applyFont="1" applyFill="1" applyBorder="1" applyAlignment="1" applyProtection="1"/>
    <xf numFmtId="168" fontId="11" fillId="4" borderId="42" xfId="0" applyNumberFormat="1" applyFont="1" applyFill="1" applyBorder="1" applyAlignment="1" applyProtection="1"/>
    <xf numFmtId="0" fontId="13" fillId="0" borderId="9" xfId="0" applyFont="1" applyFill="1" applyBorder="1" applyAlignment="1" applyProtection="1">
      <alignment horizontal="center" vertical="center" wrapText="1"/>
    </xf>
    <xf numFmtId="0" fontId="13" fillId="0" borderId="20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18" fillId="0" borderId="51" xfId="0" applyFont="1" applyFill="1" applyBorder="1" applyAlignment="1" applyProtection="1">
      <alignment horizontal="center" vertical="center"/>
    </xf>
    <xf numFmtId="0" fontId="18" fillId="0" borderId="43" xfId="0" applyFont="1" applyFill="1" applyBorder="1" applyAlignment="1" applyProtection="1">
      <alignment horizontal="center" vertical="center"/>
    </xf>
    <xf numFmtId="168" fontId="18" fillId="0" borderId="43" xfId="0" applyNumberFormat="1" applyFont="1" applyFill="1" applyBorder="1" applyAlignment="1" applyProtection="1">
      <alignment horizontal="center" vertical="center"/>
    </xf>
    <xf numFmtId="168" fontId="18" fillId="0" borderId="39" xfId="0" applyNumberFormat="1" applyFont="1" applyFill="1" applyBorder="1" applyAlignment="1" applyProtection="1">
      <alignment horizontal="center" vertical="center"/>
    </xf>
    <xf numFmtId="0" fontId="18" fillId="0" borderId="30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168" fontId="18" fillId="9" borderId="1" xfId="0" applyNumberFormat="1" applyFont="1" applyFill="1" applyBorder="1" applyAlignment="1" applyProtection="1">
      <alignment horizontal="center" vertical="center"/>
    </xf>
    <xf numFmtId="168" fontId="18" fillId="9" borderId="6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29" xfId="0" applyFont="1" applyFill="1" applyBorder="1" applyAlignment="1" applyProtection="1">
      <alignment horizontal="center" vertical="center" wrapText="1"/>
    </xf>
    <xf numFmtId="0" fontId="13" fillId="0" borderId="54" xfId="0" applyFont="1" applyFill="1" applyBorder="1" applyAlignment="1" applyProtection="1">
      <alignment horizontal="center" vertical="center" wrapText="1"/>
    </xf>
    <xf numFmtId="0" fontId="13" fillId="0" borderId="29" xfId="0" applyFont="1" applyFill="1" applyBorder="1" applyAlignment="1" applyProtection="1">
      <alignment horizontal="center" vertical="center" wrapText="1"/>
    </xf>
    <xf numFmtId="0" fontId="17" fillId="0" borderId="40" xfId="0" applyFont="1" applyFill="1" applyBorder="1" applyAlignment="1" applyProtection="1">
      <alignment horizontal="center"/>
    </xf>
    <xf numFmtId="0" fontId="11" fillId="0" borderId="41" xfId="0" applyFont="1" applyFill="1" applyBorder="1" applyAlignment="1" applyProtection="1">
      <alignment horizontal="center"/>
    </xf>
    <xf numFmtId="0" fontId="8" fillId="0" borderId="37" xfId="0" applyFont="1" applyFill="1" applyBorder="1" applyAlignment="1" applyProtection="1">
      <alignment horizontal="center" vertical="center" textRotation="90"/>
    </xf>
    <xf numFmtId="0" fontId="8" fillId="0" borderId="38" xfId="0" applyFont="1" applyFill="1" applyBorder="1" applyAlignment="1" applyProtection="1">
      <alignment horizontal="center" vertical="center" textRotation="90"/>
    </xf>
    <xf numFmtId="0" fontId="8" fillId="0" borderId="44" xfId="0" applyFont="1" applyFill="1" applyBorder="1" applyAlignment="1" applyProtection="1">
      <alignment horizontal="center" vertical="center" textRotation="90"/>
    </xf>
    <xf numFmtId="168" fontId="18" fillId="0" borderId="14" xfId="0" applyNumberFormat="1" applyFont="1" applyFill="1" applyBorder="1" applyAlignment="1" applyProtection="1"/>
    <xf numFmtId="168" fontId="11" fillId="0" borderId="42" xfId="0" applyNumberFormat="1" applyFont="1" applyFill="1" applyBorder="1" applyAlignment="1" applyProtection="1"/>
    <xf numFmtId="0" fontId="18" fillId="0" borderId="26" xfId="0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13" xfId="0" applyFont="1" applyFill="1" applyBorder="1" applyAlignment="1" applyProtection="1">
      <alignment horizontal="center" vertical="center"/>
    </xf>
    <xf numFmtId="14" fontId="11" fillId="0" borderId="13" xfId="0" applyNumberFormat="1" applyFont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 wrapText="1"/>
    </xf>
    <xf numFmtId="168" fontId="11" fillId="9" borderId="0" xfId="0" applyNumberFormat="1" applyFont="1" applyFill="1" applyBorder="1" applyAlignment="1" applyProtection="1">
      <alignment horizontal="center" vertical="center"/>
    </xf>
    <xf numFmtId="168" fontId="18" fillId="0" borderId="0" xfId="0" applyNumberFormat="1" applyFont="1" applyFill="1" applyBorder="1" applyAlignment="1" applyProtection="1">
      <alignment horizontal="center" vertical="center"/>
    </xf>
    <xf numFmtId="168" fontId="18" fillId="0" borderId="52" xfId="0" applyNumberFormat="1" applyFont="1" applyFill="1" applyBorder="1" applyAlignment="1" applyProtection="1">
      <alignment horizontal="center" vertical="center"/>
    </xf>
    <xf numFmtId="168" fontId="11" fillId="0" borderId="0" xfId="0" applyNumberFormat="1" applyFont="1" applyFill="1" applyBorder="1" applyAlignment="1" applyProtection="1">
      <alignment horizontal="center" vertical="center"/>
    </xf>
    <xf numFmtId="0" fontId="14" fillId="0" borderId="29" xfId="0" applyFont="1" applyBorder="1" applyAlignment="1" applyProtection="1">
      <alignment horizontal="center" vertical="center" wrapText="1"/>
    </xf>
    <xf numFmtId="168" fontId="18" fillId="0" borderId="1" xfId="0" applyNumberFormat="1" applyFont="1" applyFill="1" applyBorder="1" applyAlignment="1" applyProtection="1">
      <alignment horizontal="center" vertical="center"/>
    </xf>
    <xf numFmtId="168" fontId="18" fillId="0" borderId="6" xfId="0" applyNumberFormat="1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 wrapText="1"/>
    </xf>
    <xf numFmtId="0" fontId="18" fillId="0" borderId="20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20" xfId="0" applyFont="1" applyFill="1" applyBorder="1" applyAlignment="1" applyProtection="1">
      <alignment horizontal="center" vertical="center"/>
    </xf>
    <xf numFmtId="0" fontId="18" fillId="0" borderId="29" xfId="0" applyFont="1" applyFill="1" applyBorder="1" applyAlignment="1" applyProtection="1">
      <alignment horizontal="center" vertical="center"/>
    </xf>
    <xf numFmtId="168" fontId="18" fillId="9" borderId="0" xfId="0" applyNumberFormat="1" applyFont="1" applyFill="1" applyBorder="1" applyAlignment="1" applyProtection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38"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b/>
        <i/>
      </font>
      <numFmt numFmtId="170" formatCode="mmm\ d"/>
    </dxf>
    <dxf>
      <fill>
        <patternFill patternType="solid">
          <bgColor rgb="FF0070C0"/>
        </patternFill>
      </fill>
    </dxf>
    <dxf>
      <font>
        <b/>
        <i/>
      </font>
      <numFmt numFmtId="170" formatCode="mmm\ d"/>
    </dxf>
    <dxf>
      <font>
        <b/>
        <i/>
      </font>
      <fill>
        <patternFill>
          <bgColor theme="6" tint="0.39994506668294322"/>
        </patternFill>
      </fill>
      <border>
        <vertical/>
        <horizontal/>
      </border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b/>
        <i/>
      </font>
      <numFmt numFmtId="170" formatCode="mmm\ d"/>
    </dxf>
    <dxf>
      <fill>
        <patternFill patternType="solid">
          <bgColor rgb="FF0070C0"/>
        </patternFill>
      </fill>
    </dxf>
    <dxf>
      <font>
        <b/>
        <i/>
      </font>
      <numFmt numFmtId="170" formatCode="mmm\ d"/>
    </dxf>
    <dxf>
      <font>
        <b/>
        <i/>
      </font>
      <fill>
        <patternFill>
          <bgColor theme="6" tint="0.39994506668294322"/>
        </patternFill>
      </fill>
      <border>
        <vertical/>
        <horizontal/>
      </border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b/>
        <i/>
      </font>
      <numFmt numFmtId="170" formatCode="mmm\ d"/>
    </dxf>
    <dxf>
      <fill>
        <patternFill patternType="solid">
          <bgColor rgb="FF0070C0"/>
        </patternFill>
      </fill>
    </dxf>
    <dxf>
      <font>
        <b/>
        <i/>
      </font>
      <numFmt numFmtId="170" formatCode="mmm\ d"/>
    </dxf>
    <dxf>
      <font>
        <b/>
        <i/>
      </font>
      <fill>
        <patternFill>
          <bgColor theme="6" tint="0.39994506668294322"/>
        </patternFill>
      </fill>
      <border>
        <vertical/>
        <horizontal/>
      </border>
    </dxf>
    <dxf>
      <font>
        <color auto="1"/>
      </font>
      <fill>
        <patternFill>
          <bgColor theme="6" tint="0.59996337778862885"/>
        </patternFill>
      </fill>
    </dxf>
    <dxf>
      <fill>
        <patternFill>
          <bgColor rgb="FFFAC882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b/>
        <i/>
      </font>
      <numFmt numFmtId="170" formatCode="mmm\ d"/>
    </dxf>
    <dxf>
      <fill>
        <patternFill patternType="solid">
          <bgColor rgb="FF0070C0"/>
        </patternFill>
      </fill>
    </dxf>
    <dxf>
      <font>
        <b/>
        <i/>
      </font>
      <numFmt numFmtId="170" formatCode="mmm\ d"/>
    </dxf>
    <dxf>
      <font>
        <b/>
        <i/>
      </font>
      <fill>
        <patternFill>
          <bgColor theme="6" tint="0.39994506668294322"/>
        </patternFill>
      </fill>
      <border>
        <vertical/>
        <horizontal/>
      </border>
    </dxf>
    <dxf>
      <font>
        <color auto="1"/>
      </font>
      <fill>
        <patternFill>
          <bgColor theme="6" tint="0.59996337778862885"/>
        </patternFill>
      </fill>
    </dxf>
    <dxf>
      <fill>
        <patternFill>
          <bgColor rgb="FFFAC882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b/>
        <i/>
      </font>
      <numFmt numFmtId="170" formatCode="mmm\ d"/>
    </dxf>
    <dxf>
      <fill>
        <patternFill patternType="solid">
          <bgColor rgb="FF0070C0"/>
        </patternFill>
      </fill>
    </dxf>
    <dxf>
      <font>
        <b/>
        <i/>
      </font>
      <numFmt numFmtId="170" formatCode="mmm\ d"/>
    </dxf>
    <dxf>
      <font>
        <b/>
        <i/>
      </font>
      <fill>
        <patternFill>
          <bgColor theme="6" tint="0.39994506668294322"/>
        </patternFill>
      </fill>
      <border>
        <vertical/>
        <horizontal/>
      </border>
    </dxf>
    <dxf>
      <font>
        <color auto="1"/>
      </font>
      <fill>
        <patternFill>
          <bgColor theme="6" tint="0.59996337778862885"/>
        </patternFill>
      </fill>
    </dxf>
    <dxf>
      <fill>
        <patternFill>
          <bgColor rgb="FFFAC882"/>
        </patternFill>
      </fill>
    </dxf>
  </dxfs>
  <tableStyles count="0" defaultTableStyle="TableStyleMedium2" defaultPivotStyle="PivotStyleLight16"/>
  <colors>
    <mruColors>
      <color rgb="FFFFFFCC"/>
      <color rgb="FFFAC882"/>
      <color rgb="FFFABF8F"/>
      <color rgb="FFFFCC66"/>
      <color rgb="FFFF9933"/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eredith.andrews@ct.gov" TargetMode="External"/><Relationship Id="rId1" Type="http://schemas.openxmlformats.org/officeDocument/2006/relationships/hyperlink" Target="mailto:ahsan.saghir@ct.gov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tabSelected="1" topLeftCell="A4" workbookViewId="0">
      <selection activeCell="L36" sqref="L36"/>
    </sheetView>
  </sheetViews>
  <sheetFormatPr defaultRowHeight="15.75" x14ac:dyDescent="0.25"/>
  <cols>
    <col min="1" max="2" width="9.140625" style="93"/>
    <col min="3" max="3" width="10.42578125" style="93" bestFit="1" customWidth="1"/>
    <col min="4" max="18" width="9.140625" style="93"/>
    <col min="19" max="16384" width="9.140625" style="92"/>
  </cols>
  <sheetData>
    <row r="1" spans="1:23" ht="20.25" x14ac:dyDescent="0.3">
      <c r="A1" s="97" t="s">
        <v>99</v>
      </c>
    </row>
    <row r="3" spans="1:23" ht="20.100000000000001" customHeight="1" thickBot="1" x14ac:dyDescent="0.3">
      <c r="A3" s="93" t="s">
        <v>98</v>
      </c>
      <c r="B3" s="93" t="s">
        <v>97</v>
      </c>
    </row>
    <row r="4" spans="1:23" ht="20.100000000000001" customHeight="1" thickBot="1" x14ac:dyDescent="0.3">
      <c r="C4" s="107" t="s">
        <v>101</v>
      </c>
      <c r="F4" s="95"/>
      <c r="H4" s="181"/>
    </row>
    <row r="5" spans="1:23" ht="20.100000000000001" customHeight="1" x14ac:dyDescent="0.25">
      <c r="C5" s="107" t="s">
        <v>119</v>
      </c>
      <c r="F5" s="95"/>
      <c r="H5" s="191"/>
    </row>
    <row r="6" spans="1:23" ht="20.100000000000001" customHeight="1" x14ac:dyDescent="0.25">
      <c r="C6" s="94" t="s">
        <v>137</v>
      </c>
      <c r="F6" s="95"/>
    </row>
    <row r="7" spans="1:23" ht="20.100000000000001" customHeight="1" x14ac:dyDescent="0.25"/>
    <row r="8" spans="1:23" ht="20.100000000000001" customHeight="1" x14ac:dyDescent="0.25">
      <c r="A8" s="93" t="s">
        <v>96</v>
      </c>
      <c r="B8" s="96" t="s">
        <v>108</v>
      </c>
    </row>
    <row r="9" spans="1:23" ht="20.100000000000001" customHeight="1" x14ac:dyDescent="0.25">
      <c r="C9" s="107" t="s">
        <v>118</v>
      </c>
    </row>
    <row r="10" spans="1:23" ht="20.100000000000001" customHeight="1" x14ac:dyDescent="0.25">
      <c r="C10" s="107" t="s">
        <v>145</v>
      </c>
    </row>
    <row r="11" spans="1:23" ht="20.100000000000001" customHeight="1" x14ac:dyDescent="0.25">
      <c r="C11" s="107" t="s">
        <v>120</v>
      </c>
    </row>
    <row r="12" spans="1:23" ht="20.100000000000001" customHeight="1" x14ac:dyDescent="0.25">
      <c r="C12" s="107" t="s">
        <v>142</v>
      </c>
    </row>
    <row r="13" spans="1:23" ht="20.100000000000001" customHeight="1" x14ac:dyDescent="0.25">
      <c r="C13" s="107" t="s">
        <v>139</v>
      </c>
      <c r="T13" s="221"/>
      <c r="W13" s="221"/>
    </row>
    <row r="14" spans="1:23" ht="20.100000000000001" customHeight="1" x14ac:dyDescent="0.25">
      <c r="C14" s="107" t="s">
        <v>144</v>
      </c>
      <c r="T14" s="9"/>
      <c r="U14" s="189"/>
    </row>
    <row r="15" spans="1:23" ht="20.100000000000001" customHeight="1" x14ac:dyDescent="0.25">
      <c r="C15" s="107" t="s">
        <v>121</v>
      </c>
      <c r="T15" s="3"/>
      <c r="U15" s="190"/>
    </row>
    <row r="16" spans="1:23" ht="20.100000000000001" customHeight="1" x14ac:dyDescent="0.25">
      <c r="C16" s="94" t="s">
        <v>122</v>
      </c>
      <c r="T16" s="221"/>
    </row>
    <row r="17" spans="2:37" ht="20.100000000000001" customHeight="1" x14ac:dyDescent="0.25">
      <c r="C17" s="94"/>
      <c r="D17" s="107" t="s">
        <v>143</v>
      </c>
      <c r="S17" s="228"/>
    </row>
    <row r="18" spans="2:37" ht="20.100000000000001" customHeight="1" x14ac:dyDescent="0.25">
      <c r="C18" s="94"/>
      <c r="D18" s="93" t="s">
        <v>138</v>
      </c>
    </row>
    <row r="19" spans="2:37" ht="20.100000000000001" customHeight="1" x14ac:dyDescent="0.25">
      <c r="C19" s="94" t="s">
        <v>109</v>
      </c>
    </row>
    <row r="20" spans="2:37" ht="20.100000000000001" customHeight="1" x14ac:dyDescent="0.25">
      <c r="C20" s="94"/>
    </row>
    <row r="21" spans="2:37" x14ac:dyDescent="0.25"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</row>
    <row r="22" spans="2:37" x14ac:dyDescent="0.25"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</row>
    <row r="23" spans="2:37" x14ac:dyDescent="0.25">
      <c r="B23" s="193" t="s">
        <v>123</v>
      </c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</row>
    <row r="24" spans="2:37" x14ac:dyDescent="0.25">
      <c r="B24" s="93" t="s">
        <v>124</v>
      </c>
      <c r="D24" s="192" t="s">
        <v>126</v>
      </c>
      <c r="G24" s="93" t="s">
        <v>132</v>
      </c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</row>
    <row r="25" spans="2:37" x14ac:dyDescent="0.25">
      <c r="B25" s="93" t="s">
        <v>125</v>
      </c>
      <c r="D25" s="192" t="s">
        <v>127</v>
      </c>
      <c r="G25" s="93" t="s">
        <v>133</v>
      </c>
    </row>
    <row r="27" spans="2:37" ht="18" x14ac:dyDescent="0.25">
      <c r="B27" s="231" t="s">
        <v>149</v>
      </c>
      <c r="C27" s="96"/>
      <c r="D27" s="96"/>
    </row>
    <row r="28" spans="2:37" x14ac:dyDescent="0.25">
      <c r="B28" s="230"/>
      <c r="C28" s="96"/>
      <c r="D28" s="96"/>
    </row>
    <row r="29" spans="2:37" x14ac:dyDescent="0.25">
      <c r="B29" s="229" t="s">
        <v>147</v>
      </c>
      <c r="C29" s="229"/>
      <c r="D29" s="229"/>
      <c r="E29" s="229"/>
      <c r="F29" s="229"/>
      <c r="G29" s="229"/>
      <c r="H29" s="229"/>
      <c r="I29" s="197"/>
    </row>
    <row r="30" spans="2:37" x14ac:dyDescent="0.25">
      <c r="B30" s="93" t="s">
        <v>148</v>
      </c>
    </row>
    <row r="31" spans="2:37" x14ac:dyDescent="0.25">
      <c r="B31" s="93" t="s">
        <v>150</v>
      </c>
    </row>
    <row r="32" spans="2:37" x14ac:dyDescent="0.25">
      <c r="B32" s="93" t="s">
        <v>187</v>
      </c>
    </row>
  </sheetData>
  <hyperlinks>
    <hyperlink ref="D24" r:id="rId1"/>
    <hyperlink ref="D25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D83"/>
  <sheetViews>
    <sheetView view="pageBreakPreview" zoomScale="110" zoomScaleNormal="100" zoomScaleSheetLayoutView="110" workbookViewId="0"/>
  </sheetViews>
  <sheetFormatPr defaultRowHeight="12.75" x14ac:dyDescent="0.2"/>
  <cols>
    <col min="1" max="1" width="67.7109375" style="17" bestFit="1" customWidth="1"/>
    <col min="2" max="2" width="26.7109375" style="17" customWidth="1"/>
    <col min="3" max="3" width="24.42578125" style="17" customWidth="1"/>
    <col min="4" max="4" width="15.42578125" style="17" customWidth="1"/>
    <col min="5" max="16384" width="9.140625" style="17"/>
  </cols>
  <sheetData>
    <row r="1" spans="1:4" x14ac:dyDescent="0.2">
      <c r="A1" s="11" t="s">
        <v>3</v>
      </c>
      <c r="B1" s="98" t="s">
        <v>128</v>
      </c>
      <c r="C1" s="18"/>
      <c r="D1" s="19"/>
    </row>
    <row r="2" spans="1:4" x14ac:dyDescent="0.2">
      <c r="A2" s="11" t="s">
        <v>5</v>
      </c>
      <c r="B2" s="98" t="s">
        <v>128</v>
      </c>
      <c r="C2" s="18"/>
      <c r="D2" s="19"/>
    </row>
    <row r="3" spans="1:4" x14ac:dyDescent="0.2">
      <c r="A3" s="11" t="s">
        <v>4</v>
      </c>
      <c r="B3" s="99" t="s">
        <v>129</v>
      </c>
      <c r="C3" s="18"/>
      <c r="D3" s="19"/>
    </row>
    <row r="4" spans="1:4" x14ac:dyDescent="0.2">
      <c r="A4" s="11" t="s">
        <v>87</v>
      </c>
      <c r="B4" s="98" t="s">
        <v>130</v>
      </c>
      <c r="C4" s="18"/>
      <c r="D4" s="19"/>
    </row>
    <row r="5" spans="1:4" x14ac:dyDescent="0.2">
      <c r="A5" s="11" t="s">
        <v>136</v>
      </c>
      <c r="B5" s="98" t="s">
        <v>146</v>
      </c>
      <c r="C5" s="20"/>
      <c r="D5" s="21"/>
    </row>
    <row r="6" spans="1:4" x14ac:dyDescent="0.2">
      <c r="A6" s="11" t="s">
        <v>85</v>
      </c>
      <c r="B6" s="205">
        <v>42620</v>
      </c>
      <c r="C6" s="22" t="s">
        <v>86</v>
      </c>
      <c r="D6" s="10" t="s">
        <v>81</v>
      </c>
    </row>
    <row r="7" spans="1:4" x14ac:dyDescent="0.2">
      <c r="A7" s="11" t="s">
        <v>84</v>
      </c>
      <c r="B7" s="205">
        <v>42662</v>
      </c>
      <c r="C7" s="23">
        <f>B7-B6</f>
        <v>42</v>
      </c>
      <c r="D7" s="24">
        <f>C7/7</f>
        <v>6</v>
      </c>
    </row>
    <row r="8" spans="1:4" x14ac:dyDescent="0.2">
      <c r="A8" s="11" t="s">
        <v>83</v>
      </c>
      <c r="B8" s="205">
        <v>42690</v>
      </c>
      <c r="C8" s="23">
        <f>B8-B7</f>
        <v>28</v>
      </c>
      <c r="D8" s="24">
        <f>C8/7</f>
        <v>4</v>
      </c>
    </row>
    <row r="9" spans="1:4" x14ac:dyDescent="0.2">
      <c r="A9" s="11" t="s">
        <v>6</v>
      </c>
      <c r="B9" s="206">
        <f>B8+C8</f>
        <v>42718</v>
      </c>
      <c r="C9" s="23">
        <f>B9-B8</f>
        <v>28</v>
      </c>
      <c r="D9" s="24">
        <f>C9/7</f>
        <v>4</v>
      </c>
    </row>
    <row r="10" spans="1:4" x14ac:dyDescent="0.2">
      <c r="A10" s="11" t="s">
        <v>103</v>
      </c>
      <c r="B10" s="207">
        <f>B9+C10</f>
        <v>42776</v>
      </c>
      <c r="C10" s="23">
        <v>58</v>
      </c>
      <c r="D10" s="24">
        <f>C10/7</f>
        <v>8.2857142857142865</v>
      </c>
    </row>
    <row r="11" spans="1:4" x14ac:dyDescent="0.2">
      <c r="A11" s="11" t="s">
        <v>105</v>
      </c>
      <c r="B11" s="207">
        <f>B10+C11</f>
        <v>42821</v>
      </c>
      <c r="C11" s="23">
        <v>45</v>
      </c>
      <c r="D11" s="24">
        <f>C11/7</f>
        <v>6.4285714285714288</v>
      </c>
    </row>
    <row r="12" spans="1:4" x14ac:dyDescent="0.2">
      <c r="A12" s="90" t="s">
        <v>7</v>
      </c>
      <c r="B12" s="100" t="s">
        <v>102</v>
      </c>
      <c r="C12" s="100" t="s">
        <v>102</v>
      </c>
      <c r="D12" s="88" t="e">
        <f>(C12-B12)/7</f>
        <v>#VALUE!</v>
      </c>
    </row>
    <row r="13" spans="1:4" x14ac:dyDescent="0.2">
      <c r="A13" s="90" t="s">
        <v>9</v>
      </c>
      <c r="B13" s="101" t="s">
        <v>19</v>
      </c>
      <c r="C13" s="89"/>
      <c r="D13" s="101">
        <v>10</v>
      </c>
    </row>
    <row r="14" spans="1:4" x14ac:dyDescent="0.2">
      <c r="A14" s="12"/>
      <c r="B14" s="25"/>
      <c r="C14" s="26"/>
      <c r="D14" s="27"/>
    </row>
    <row r="15" spans="1:4" ht="13.5" thickBot="1" x14ac:dyDescent="0.25">
      <c r="A15" s="171"/>
      <c r="B15" s="172"/>
      <c r="C15" s="16"/>
      <c r="D15" s="19"/>
    </row>
    <row r="16" spans="1:4" ht="26.25" customHeight="1" thickBot="1" x14ac:dyDescent="0.25">
      <c r="A16" s="176" t="s">
        <v>88</v>
      </c>
      <c r="B16" s="177" t="s">
        <v>13</v>
      </c>
      <c r="C16" s="178" t="s">
        <v>80</v>
      </c>
      <c r="D16" s="179" t="s">
        <v>81</v>
      </c>
    </row>
    <row r="17" spans="1:4" x14ac:dyDescent="0.2">
      <c r="A17" s="173" t="s">
        <v>10</v>
      </c>
      <c r="B17" s="174"/>
      <c r="C17" s="204">
        <v>1</v>
      </c>
      <c r="D17" s="175">
        <v>1</v>
      </c>
    </row>
    <row r="18" spans="1:4" x14ac:dyDescent="0.2">
      <c r="A18" s="13" t="s">
        <v>11</v>
      </c>
      <c r="B18" s="103"/>
      <c r="C18" s="104">
        <v>1</v>
      </c>
      <c r="D18" s="24">
        <v>1</v>
      </c>
    </row>
    <row r="19" spans="1:4" x14ac:dyDescent="0.2">
      <c r="A19" s="13" t="s">
        <v>12</v>
      </c>
      <c r="B19" s="104">
        <v>2535</v>
      </c>
      <c r="C19" s="104">
        <v>600</v>
      </c>
      <c r="D19" s="24">
        <f>ROUNDUP(B19/C19,0)</f>
        <v>5</v>
      </c>
    </row>
    <row r="20" spans="1:4" x14ac:dyDescent="0.2">
      <c r="A20" s="13" t="s">
        <v>21</v>
      </c>
      <c r="B20" s="104">
        <v>19</v>
      </c>
      <c r="C20" s="104">
        <v>10</v>
      </c>
      <c r="D20" s="24">
        <f t="shared" ref="D20:D81" si="0">ROUNDUP(B20/C20,0)</f>
        <v>2</v>
      </c>
    </row>
    <row r="21" spans="1:4" x14ac:dyDescent="0.2">
      <c r="A21" s="13" t="s">
        <v>22</v>
      </c>
      <c r="B21" s="104">
        <v>1040</v>
      </c>
      <c r="C21" s="104">
        <v>400</v>
      </c>
      <c r="D21" s="24">
        <f t="shared" si="0"/>
        <v>3</v>
      </c>
    </row>
    <row r="22" spans="1:4" x14ac:dyDescent="0.2">
      <c r="A22" s="13" t="s">
        <v>23</v>
      </c>
      <c r="B22" s="104"/>
      <c r="C22" s="104">
        <v>500</v>
      </c>
      <c r="D22" s="24">
        <f t="shared" si="0"/>
        <v>0</v>
      </c>
    </row>
    <row r="23" spans="1:4" x14ac:dyDescent="0.2">
      <c r="A23" s="13" t="s">
        <v>14</v>
      </c>
      <c r="B23" s="104">
        <v>1670</v>
      </c>
      <c r="C23" s="104">
        <v>5000</v>
      </c>
      <c r="D23" s="24">
        <v>2</v>
      </c>
    </row>
    <row r="24" spans="1:4" x14ac:dyDescent="0.2">
      <c r="A24" s="13" t="s">
        <v>82</v>
      </c>
      <c r="B24" s="104">
        <v>557</v>
      </c>
      <c r="C24" s="104">
        <v>1000</v>
      </c>
      <c r="D24" s="24">
        <v>2</v>
      </c>
    </row>
    <row r="25" spans="1:4" x14ac:dyDescent="0.2">
      <c r="A25" s="13" t="s">
        <v>15</v>
      </c>
      <c r="B25" s="104">
        <v>7641</v>
      </c>
      <c r="C25" s="102">
        <v>7750</v>
      </c>
      <c r="D25" s="24">
        <f t="shared" si="0"/>
        <v>1</v>
      </c>
    </row>
    <row r="26" spans="1:4" x14ac:dyDescent="0.2">
      <c r="A26" s="13" t="s">
        <v>17</v>
      </c>
      <c r="B26" s="104">
        <v>288</v>
      </c>
      <c r="C26" s="102">
        <v>1450</v>
      </c>
      <c r="D26" s="24">
        <v>2</v>
      </c>
    </row>
    <row r="27" spans="1:4" x14ac:dyDescent="0.2">
      <c r="A27" s="13" t="s">
        <v>18</v>
      </c>
      <c r="B27" s="102">
        <v>1263</v>
      </c>
      <c r="C27" s="102">
        <v>1800</v>
      </c>
      <c r="D27" s="24">
        <v>2</v>
      </c>
    </row>
    <row r="28" spans="1:4" x14ac:dyDescent="0.2">
      <c r="A28" s="13" t="s">
        <v>26</v>
      </c>
      <c r="B28" s="102"/>
      <c r="C28" s="102">
        <v>1000</v>
      </c>
      <c r="D28" s="24">
        <f t="shared" si="0"/>
        <v>0</v>
      </c>
    </row>
    <row r="29" spans="1:4" x14ac:dyDescent="0.2">
      <c r="A29" s="13" t="s">
        <v>20</v>
      </c>
      <c r="B29" s="102"/>
      <c r="C29" s="102">
        <v>0.5</v>
      </c>
      <c r="D29" s="24">
        <f t="shared" si="0"/>
        <v>0</v>
      </c>
    </row>
    <row r="30" spans="1:4" x14ac:dyDescent="0.2">
      <c r="A30" s="13" t="s">
        <v>28</v>
      </c>
      <c r="B30" s="102"/>
      <c r="C30" s="102">
        <v>1</v>
      </c>
      <c r="D30" s="24">
        <f t="shared" si="0"/>
        <v>0</v>
      </c>
    </row>
    <row r="31" spans="1:4" x14ac:dyDescent="0.2">
      <c r="A31" s="13" t="s">
        <v>24</v>
      </c>
      <c r="B31" s="102">
        <v>2</v>
      </c>
      <c r="C31" s="102">
        <v>1</v>
      </c>
      <c r="D31" s="24">
        <f t="shared" si="0"/>
        <v>2</v>
      </c>
    </row>
    <row r="32" spans="1:4" x14ac:dyDescent="0.2">
      <c r="A32" s="13" t="s">
        <v>27</v>
      </c>
      <c r="B32" s="102">
        <v>3535</v>
      </c>
      <c r="C32" s="102">
        <v>5000</v>
      </c>
      <c r="D32" s="24">
        <f t="shared" si="0"/>
        <v>1</v>
      </c>
    </row>
    <row r="33" spans="1:4" x14ac:dyDescent="0.2">
      <c r="A33" s="13" t="s">
        <v>25</v>
      </c>
      <c r="B33" s="102"/>
      <c r="C33" s="102">
        <v>1</v>
      </c>
      <c r="D33" s="24">
        <f t="shared" si="0"/>
        <v>0</v>
      </c>
    </row>
    <row r="34" spans="1:4" x14ac:dyDescent="0.2">
      <c r="A34" s="13" t="s">
        <v>29</v>
      </c>
      <c r="B34" s="102"/>
      <c r="C34" s="102">
        <v>1</v>
      </c>
      <c r="D34" s="24">
        <f t="shared" si="0"/>
        <v>0</v>
      </c>
    </row>
    <row r="35" spans="1:4" x14ac:dyDescent="0.2">
      <c r="A35" s="13" t="s">
        <v>30</v>
      </c>
      <c r="B35" s="102"/>
      <c r="C35" s="102">
        <v>1</v>
      </c>
      <c r="D35" s="24">
        <f t="shared" si="0"/>
        <v>0</v>
      </c>
    </row>
    <row r="36" spans="1:4" x14ac:dyDescent="0.2">
      <c r="A36" s="13" t="s">
        <v>50</v>
      </c>
      <c r="B36" s="102"/>
      <c r="C36" s="102">
        <v>1</v>
      </c>
      <c r="D36" s="24">
        <f t="shared" si="0"/>
        <v>0</v>
      </c>
    </row>
    <row r="37" spans="1:4" x14ac:dyDescent="0.2">
      <c r="A37" s="13" t="s">
        <v>31</v>
      </c>
      <c r="B37" s="102"/>
      <c r="C37" s="102">
        <v>1</v>
      </c>
      <c r="D37" s="24">
        <f t="shared" si="0"/>
        <v>0</v>
      </c>
    </row>
    <row r="38" spans="1:4" x14ac:dyDescent="0.2">
      <c r="A38" s="13" t="s">
        <v>32</v>
      </c>
      <c r="B38" s="102">
        <v>4</v>
      </c>
      <c r="C38" s="102">
        <v>1</v>
      </c>
      <c r="D38" s="24">
        <f t="shared" si="0"/>
        <v>4</v>
      </c>
    </row>
    <row r="39" spans="1:4" x14ac:dyDescent="0.2">
      <c r="A39" s="13" t="s">
        <v>37</v>
      </c>
      <c r="B39" s="102">
        <v>1</v>
      </c>
      <c r="C39" s="102">
        <v>1</v>
      </c>
      <c r="D39" s="24">
        <f t="shared" si="0"/>
        <v>1</v>
      </c>
    </row>
    <row r="40" spans="1:4" x14ac:dyDescent="0.2">
      <c r="A40" s="13" t="s">
        <v>35</v>
      </c>
      <c r="B40" s="102"/>
      <c r="C40" s="102">
        <v>1</v>
      </c>
      <c r="D40" s="24">
        <f t="shared" si="0"/>
        <v>0</v>
      </c>
    </row>
    <row r="41" spans="1:4" x14ac:dyDescent="0.2">
      <c r="A41" s="13" t="s">
        <v>36</v>
      </c>
      <c r="B41" s="102"/>
      <c r="C41" s="102">
        <v>1</v>
      </c>
      <c r="D41" s="24">
        <f t="shared" si="0"/>
        <v>0</v>
      </c>
    </row>
    <row r="42" spans="1:4" x14ac:dyDescent="0.2">
      <c r="A42" s="13" t="s">
        <v>34</v>
      </c>
      <c r="B42" s="102">
        <v>2</v>
      </c>
      <c r="C42" s="102">
        <v>1</v>
      </c>
      <c r="D42" s="24">
        <f t="shared" si="0"/>
        <v>2</v>
      </c>
    </row>
    <row r="43" spans="1:4" x14ac:dyDescent="0.2">
      <c r="A43" s="13" t="s">
        <v>33</v>
      </c>
      <c r="B43" s="102"/>
      <c r="C43" s="102">
        <v>1</v>
      </c>
      <c r="D43" s="24">
        <f t="shared" si="0"/>
        <v>0</v>
      </c>
    </row>
    <row r="44" spans="1:4" x14ac:dyDescent="0.2">
      <c r="A44" s="13" t="s">
        <v>38</v>
      </c>
      <c r="B44" s="102"/>
      <c r="C44" s="102">
        <v>1</v>
      </c>
      <c r="D44" s="24">
        <f t="shared" si="0"/>
        <v>0</v>
      </c>
    </row>
    <row r="45" spans="1:4" x14ac:dyDescent="0.2">
      <c r="A45" s="13" t="s">
        <v>39</v>
      </c>
      <c r="B45" s="102"/>
      <c r="C45" s="102">
        <v>1</v>
      </c>
      <c r="D45" s="24">
        <f t="shared" si="0"/>
        <v>0</v>
      </c>
    </row>
    <row r="46" spans="1:4" x14ac:dyDescent="0.2">
      <c r="A46" s="13" t="s">
        <v>40</v>
      </c>
      <c r="B46" s="102"/>
      <c r="C46" s="102">
        <v>1</v>
      </c>
      <c r="D46" s="24">
        <f t="shared" si="0"/>
        <v>0</v>
      </c>
    </row>
    <row r="47" spans="1:4" x14ac:dyDescent="0.2">
      <c r="A47" s="13" t="s">
        <v>41</v>
      </c>
      <c r="B47" s="102"/>
      <c r="C47" s="102">
        <v>1</v>
      </c>
      <c r="D47" s="24">
        <f t="shared" si="0"/>
        <v>0</v>
      </c>
    </row>
    <row r="48" spans="1:4" x14ac:dyDescent="0.2">
      <c r="A48" s="13" t="s">
        <v>42</v>
      </c>
      <c r="B48" s="102"/>
      <c r="C48" s="102">
        <v>1</v>
      </c>
      <c r="D48" s="24">
        <f t="shared" si="0"/>
        <v>0</v>
      </c>
    </row>
    <row r="49" spans="1:4" x14ac:dyDescent="0.2">
      <c r="A49" s="13" t="s">
        <v>43</v>
      </c>
      <c r="B49" s="102"/>
      <c r="C49" s="102">
        <v>1</v>
      </c>
      <c r="D49" s="24">
        <f t="shared" si="0"/>
        <v>0</v>
      </c>
    </row>
    <row r="50" spans="1:4" x14ac:dyDescent="0.2">
      <c r="A50" s="13" t="s">
        <v>44</v>
      </c>
      <c r="B50" s="102"/>
      <c r="C50" s="102">
        <v>1</v>
      </c>
      <c r="D50" s="24">
        <f t="shared" si="0"/>
        <v>0</v>
      </c>
    </row>
    <row r="51" spans="1:4" x14ac:dyDescent="0.2">
      <c r="A51" s="14" t="s">
        <v>51</v>
      </c>
      <c r="B51" s="102"/>
      <c r="C51" s="102">
        <v>1</v>
      </c>
      <c r="D51" s="24">
        <f t="shared" si="0"/>
        <v>0</v>
      </c>
    </row>
    <row r="52" spans="1:4" x14ac:dyDescent="0.2">
      <c r="A52" s="14" t="s">
        <v>52</v>
      </c>
      <c r="B52" s="102"/>
      <c r="C52" s="102">
        <v>1</v>
      </c>
      <c r="D52" s="24">
        <f t="shared" si="0"/>
        <v>0</v>
      </c>
    </row>
    <row r="53" spans="1:4" x14ac:dyDescent="0.2">
      <c r="A53" s="14" t="s">
        <v>53</v>
      </c>
      <c r="B53" s="102"/>
      <c r="C53" s="102">
        <v>1</v>
      </c>
      <c r="D53" s="24">
        <f t="shared" si="0"/>
        <v>0</v>
      </c>
    </row>
    <row r="54" spans="1:4" x14ac:dyDescent="0.2">
      <c r="A54" s="14" t="s">
        <v>45</v>
      </c>
      <c r="B54" s="102"/>
      <c r="C54" s="102">
        <v>1</v>
      </c>
      <c r="D54" s="24">
        <f t="shared" si="0"/>
        <v>0</v>
      </c>
    </row>
    <row r="55" spans="1:4" x14ac:dyDescent="0.2">
      <c r="A55" s="14" t="s">
        <v>46</v>
      </c>
      <c r="B55" s="102"/>
      <c r="C55" s="102">
        <v>1</v>
      </c>
      <c r="D55" s="24">
        <f t="shared" si="0"/>
        <v>0</v>
      </c>
    </row>
    <row r="56" spans="1:4" x14ac:dyDescent="0.2">
      <c r="A56" s="14" t="s">
        <v>48</v>
      </c>
      <c r="B56" s="102"/>
      <c r="C56" s="102">
        <v>1</v>
      </c>
      <c r="D56" s="24">
        <f t="shared" si="0"/>
        <v>0</v>
      </c>
    </row>
    <row r="57" spans="1:4" x14ac:dyDescent="0.2">
      <c r="A57" s="14" t="s">
        <v>47</v>
      </c>
      <c r="B57" s="102"/>
      <c r="C57" s="102">
        <v>1</v>
      </c>
      <c r="D57" s="24">
        <f t="shared" si="0"/>
        <v>0</v>
      </c>
    </row>
    <row r="58" spans="1:4" x14ac:dyDescent="0.2">
      <c r="A58" s="14" t="s">
        <v>54</v>
      </c>
      <c r="B58" s="102"/>
      <c r="C58" s="102">
        <v>1</v>
      </c>
      <c r="D58" s="24">
        <f t="shared" si="0"/>
        <v>0</v>
      </c>
    </row>
    <row r="59" spans="1:4" x14ac:dyDescent="0.2">
      <c r="A59" s="14" t="s">
        <v>55</v>
      </c>
      <c r="B59" s="102"/>
      <c r="C59" s="102">
        <v>1</v>
      </c>
      <c r="D59" s="24">
        <f t="shared" si="0"/>
        <v>0</v>
      </c>
    </row>
    <row r="60" spans="1:4" x14ac:dyDescent="0.2">
      <c r="A60" s="15" t="s">
        <v>56</v>
      </c>
      <c r="B60" s="102"/>
      <c r="C60" s="102">
        <v>1</v>
      </c>
      <c r="D60" s="24">
        <f t="shared" si="0"/>
        <v>0</v>
      </c>
    </row>
    <row r="61" spans="1:4" x14ac:dyDescent="0.2">
      <c r="A61" s="13" t="s">
        <v>60</v>
      </c>
      <c r="B61" s="105"/>
      <c r="C61" s="102">
        <v>1</v>
      </c>
      <c r="D61" s="24">
        <f t="shared" si="0"/>
        <v>0</v>
      </c>
    </row>
    <row r="62" spans="1:4" x14ac:dyDescent="0.2">
      <c r="A62" s="14" t="s">
        <v>61</v>
      </c>
      <c r="B62" s="105"/>
      <c r="C62" s="102">
        <v>1</v>
      </c>
      <c r="D62" s="24">
        <f t="shared" si="0"/>
        <v>0</v>
      </c>
    </row>
    <row r="63" spans="1:4" x14ac:dyDescent="0.2">
      <c r="A63" s="14" t="s">
        <v>62</v>
      </c>
      <c r="B63" s="105"/>
      <c r="C63" s="102">
        <v>1</v>
      </c>
      <c r="D63" s="24">
        <f t="shared" si="0"/>
        <v>0</v>
      </c>
    </row>
    <row r="64" spans="1:4" x14ac:dyDescent="0.2">
      <c r="A64" s="14" t="s">
        <v>63</v>
      </c>
      <c r="B64" s="105"/>
      <c r="C64" s="102">
        <v>1</v>
      </c>
      <c r="D64" s="24">
        <f t="shared" si="0"/>
        <v>0</v>
      </c>
    </row>
    <row r="65" spans="1:4" x14ac:dyDescent="0.2">
      <c r="A65" s="14" t="s">
        <v>64</v>
      </c>
      <c r="B65" s="105"/>
      <c r="C65" s="102">
        <v>1</v>
      </c>
      <c r="D65" s="24">
        <f t="shared" si="0"/>
        <v>0</v>
      </c>
    </row>
    <row r="66" spans="1:4" x14ac:dyDescent="0.2">
      <c r="A66" s="14" t="s">
        <v>65</v>
      </c>
      <c r="B66" s="105"/>
      <c r="C66" s="102">
        <v>1</v>
      </c>
      <c r="D66" s="24">
        <f t="shared" si="0"/>
        <v>0</v>
      </c>
    </row>
    <row r="67" spans="1:4" x14ac:dyDescent="0.2">
      <c r="A67" s="14" t="s">
        <v>66</v>
      </c>
      <c r="B67" s="105"/>
      <c r="C67" s="102">
        <v>1</v>
      </c>
      <c r="D67" s="24">
        <f t="shared" si="0"/>
        <v>0</v>
      </c>
    </row>
    <row r="68" spans="1:4" x14ac:dyDescent="0.2">
      <c r="A68" s="14" t="s">
        <v>67</v>
      </c>
      <c r="B68" s="105"/>
      <c r="C68" s="102">
        <v>1</v>
      </c>
      <c r="D68" s="24">
        <f t="shared" si="0"/>
        <v>0</v>
      </c>
    </row>
    <row r="69" spans="1:4" x14ac:dyDescent="0.2">
      <c r="A69" s="14" t="s">
        <v>68</v>
      </c>
      <c r="B69" s="105"/>
      <c r="C69" s="102">
        <v>1</v>
      </c>
      <c r="D69" s="24">
        <f t="shared" si="0"/>
        <v>0</v>
      </c>
    </row>
    <row r="70" spans="1:4" x14ac:dyDescent="0.2">
      <c r="A70" s="14" t="s">
        <v>69</v>
      </c>
      <c r="B70" s="105"/>
      <c r="C70" s="102">
        <v>1</v>
      </c>
      <c r="D70" s="24">
        <f t="shared" si="0"/>
        <v>0</v>
      </c>
    </row>
    <row r="71" spans="1:4" x14ac:dyDescent="0.2">
      <c r="A71" s="14" t="s">
        <v>71</v>
      </c>
      <c r="B71" s="105"/>
      <c r="C71" s="102">
        <v>1</v>
      </c>
      <c r="D71" s="24">
        <f t="shared" si="0"/>
        <v>0</v>
      </c>
    </row>
    <row r="72" spans="1:4" x14ac:dyDescent="0.2">
      <c r="A72" s="14" t="s">
        <v>70</v>
      </c>
      <c r="B72" s="105"/>
      <c r="C72" s="102">
        <v>1</v>
      </c>
      <c r="D72" s="24">
        <f t="shared" si="0"/>
        <v>0</v>
      </c>
    </row>
    <row r="73" spans="1:4" x14ac:dyDescent="0.2">
      <c r="A73" s="14" t="s">
        <v>72</v>
      </c>
      <c r="B73" s="105"/>
      <c r="C73" s="102">
        <v>1</v>
      </c>
      <c r="D73" s="24">
        <f t="shared" si="0"/>
        <v>0</v>
      </c>
    </row>
    <row r="74" spans="1:4" x14ac:dyDescent="0.2">
      <c r="A74" s="14" t="s">
        <v>73</v>
      </c>
      <c r="B74" s="105"/>
      <c r="C74" s="102">
        <v>1</v>
      </c>
      <c r="D74" s="24">
        <f t="shared" si="0"/>
        <v>0</v>
      </c>
    </row>
    <row r="75" spans="1:4" x14ac:dyDescent="0.2">
      <c r="A75" s="14" t="s">
        <v>74</v>
      </c>
      <c r="B75" s="105"/>
      <c r="C75" s="102">
        <v>1</v>
      </c>
      <c r="D75" s="24">
        <f t="shared" si="0"/>
        <v>0</v>
      </c>
    </row>
    <row r="76" spans="1:4" x14ac:dyDescent="0.2">
      <c r="A76" s="14" t="s">
        <v>75</v>
      </c>
      <c r="B76" s="105"/>
      <c r="C76" s="102">
        <v>1</v>
      </c>
      <c r="D76" s="24">
        <f t="shared" si="0"/>
        <v>0</v>
      </c>
    </row>
    <row r="77" spans="1:4" x14ac:dyDescent="0.2">
      <c r="A77" s="14" t="s">
        <v>76</v>
      </c>
      <c r="B77" s="105"/>
      <c r="C77" s="102">
        <v>1</v>
      </c>
      <c r="D77" s="24">
        <f t="shared" si="0"/>
        <v>0</v>
      </c>
    </row>
    <row r="78" spans="1:4" x14ac:dyDescent="0.2">
      <c r="A78" s="13" t="s">
        <v>77</v>
      </c>
      <c r="B78" s="105"/>
      <c r="C78" s="102">
        <v>1</v>
      </c>
      <c r="D78" s="24">
        <f t="shared" si="0"/>
        <v>0</v>
      </c>
    </row>
    <row r="79" spans="1:4" x14ac:dyDescent="0.2">
      <c r="A79" s="14" t="s">
        <v>78</v>
      </c>
      <c r="B79" s="105"/>
      <c r="C79" s="102">
        <v>1</v>
      </c>
      <c r="D79" s="24">
        <f t="shared" si="0"/>
        <v>0</v>
      </c>
    </row>
    <row r="80" spans="1:4" x14ac:dyDescent="0.2">
      <c r="A80" s="14" t="s">
        <v>79</v>
      </c>
      <c r="B80" s="105"/>
      <c r="C80" s="102">
        <v>1</v>
      </c>
      <c r="D80" s="24">
        <f t="shared" si="0"/>
        <v>0</v>
      </c>
    </row>
    <row r="81" spans="1:4" x14ac:dyDescent="0.2">
      <c r="A81" s="14" t="s">
        <v>134</v>
      </c>
      <c r="B81" s="105">
        <v>1</v>
      </c>
      <c r="C81" s="102">
        <v>1</v>
      </c>
      <c r="D81" s="24">
        <f t="shared" si="0"/>
        <v>1</v>
      </c>
    </row>
    <row r="82" spans="1:4" x14ac:dyDescent="0.2">
      <c r="A82" s="16"/>
      <c r="B82" s="16"/>
      <c r="C82" s="16"/>
      <c r="D82" s="19"/>
    </row>
    <row r="83" spans="1:4" x14ac:dyDescent="0.2">
      <c r="A83" s="16"/>
      <c r="B83" s="16"/>
      <c r="C83" s="16"/>
      <c r="D83" s="19"/>
    </row>
  </sheetData>
  <phoneticPr fontId="7" type="noConversion"/>
  <pageMargins left="0.75" right="0.75" top="1" bottom="1" header="0.5" footer="0.5"/>
  <pageSetup scale="6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CF113"/>
  <sheetViews>
    <sheetView zoomScale="70" zoomScaleNormal="70" zoomScaleSheetLayoutView="75" workbookViewId="0">
      <selection activeCell="BH19" sqref="BH19"/>
    </sheetView>
  </sheetViews>
  <sheetFormatPr defaultRowHeight="12.75" x14ac:dyDescent="0.2"/>
  <cols>
    <col min="1" max="1" width="69.42578125" style="5" customWidth="1"/>
    <col min="2" max="2" width="23.7109375" style="5" customWidth="1"/>
    <col min="3" max="3" width="9.7109375" style="5" customWidth="1"/>
    <col min="4" max="58" width="3.7109375" style="5" customWidth="1"/>
    <col min="59" max="16384" width="9.140625" style="5"/>
  </cols>
  <sheetData>
    <row r="1" spans="1:84" s="210" customFormat="1" ht="24.95" customHeight="1" x14ac:dyDescent="0.2">
      <c r="A1" s="271" t="s">
        <v>135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08"/>
      <c r="BF1" s="208"/>
      <c r="BG1" s="208"/>
      <c r="BH1" s="209"/>
      <c r="BI1" s="209"/>
    </row>
    <row r="2" spans="1:84" s="4" customFormat="1" ht="24.95" customHeight="1" x14ac:dyDescent="0.2">
      <c r="A2" s="257" t="s">
        <v>153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55"/>
      <c r="BF2" s="55"/>
      <c r="BG2" s="3"/>
      <c r="BH2" s="3"/>
      <c r="BI2" s="3"/>
    </row>
    <row r="3" spans="1:84" s="4" customFormat="1" ht="24.95" customHeight="1" x14ac:dyDescent="0.2">
      <c r="A3" s="257" t="s">
        <v>129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55"/>
      <c r="BF3" s="55"/>
      <c r="BG3" s="3"/>
      <c r="BH3" s="3"/>
      <c r="BI3" s="3"/>
    </row>
    <row r="4" spans="1:84" s="4" customFormat="1" ht="24.95" customHeight="1" x14ac:dyDescent="0.2">
      <c r="A4" s="257" t="s">
        <v>154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55"/>
      <c r="BF4" s="55"/>
      <c r="BG4" s="3"/>
      <c r="BH4" s="3"/>
      <c r="BI4" s="3"/>
    </row>
    <row r="5" spans="1:84" s="4" customFormat="1" ht="9.75" customHeight="1" x14ac:dyDescent="0.2">
      <c r="A5" s="234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55"/>
      <c r="BF5" s="55"/>
      <c r="BG5" s="3"/>
      <c r="BH5" s="3"/>
      <c r="BI5" s="3"/>
    </row>
    <row r="6" spans="1:84" s="4" customFormat="1" ht="24.95" customHeight="1" x14ac:dyDescent="0.2">
      <c r="B6" s="237" t="s">
        <v>182</v>
      </c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P6" s="272"/>
      <c r="AQ6" s="272"/>
      <c r="AR6" s="272"/>
      <c r="AS6" s="272"/>
      <c r="AT6" s="272"/>
      <c r="AU6" s="272"/>
      <c r="AV6" s="272"/>
      <c r="AW6" s="272"/>
      <c r="AX6" s="272"/>
      <c r="AY6" s="272"/>
      <c r="AZ6" s="272"/>
      <c r="BA6" s="272"/>
      <c r="BB6" s="272"/>
      <c r="BC6" s="272"/>
      <c r="BD6" s="272"/>
      <c r="BE6" s="55"/>
      <c r="BF6" s="55"/>
      <c r="BG6" s="3"/>
      <c r="BH6" s="3"/>
      <c r="BI6" s="3"/>
    </row>
    <row r="7" spans="1:84" s="4" customFormat="1" ht="24.95" customHeight="1" x14ac:dyDescent="0.25">
      <c r="A7" s="108"/>
      <c r="B7" s="211"/>
      <c r="C7" s="54"/>
      <c r="D7" s="54"/>
      <c r="E7" s="54"/>
      <c r="F7" s="54"/>
      <c r="G7" s="54"/>
      <c r="H7" s="54"/>
      <c r="I7" s="54"/>
      <c r="J7" s="54"/>
      <c r="K7" s="54"/>
      <c r="L7" s="54"/>
      <c r="M7" s="56"/>
      <c r="N7" s="56"/>
      <c r="O7" s="54"/>
      <c r="P7" s="54"/>
      <c r="Q7" s="56"/>
      <c r="R7" s="56"/>
      <c r="S7" s="56"/>
      <c r="T7" s="56"/>
      <c r="U7" s="56"/>
      <c r="V7" s="56"/>
      <c r="W7" s="56"/>
      <c r="X7" s="56"/>
      <c r="Y7" s="56"/>
      <c r="Z7" s="54"/>
      <c r="AA7" s="54"/>
      <c r="AB7" s="54"/>
      <c r="AC7" s="54"/>
      <c r="AD7" s="54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4"/>
      <c r="BF7" s="58"/>
      <c r="BG7" s="53"/>
      <c r="BH7" s="56"/>
      <c r="BI7" s="56"/>
      <c r="BJ7" s="56"/>
      <c r="BK7" s="56"/>
      <c r="BL7" s="56"/>
      <c r="BM7" s="56"/>
      <c r="BN7" s="56"/>
      <c r="BO7" s="56"/>
      <c r="BP7" s="56"/>
    </row>
    <row r="8" spans="1:84" s="4" customFormat="1" ht="24.95" customHeight="1" x14ac:dyDescent="0.2">
      <c r="A8" s="108"/>
      <c r="B8" s="57" t="s">
        <v>183</v>
      </c>
      <c r="C8" s="273" t="str">
        <f>'key dates'!B5</f>
        <v>Name</v>
      </c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55"/>
      <c r="R8" s="55"/>
      <c r="S8" s="57" t="s">
        <v>184</v>
      </c>
      <c r="T8" s="274"/>
      <c r="U8" s="274"/>
      <c r="V8" s="274"/>
      <c r="W8" s="274"/>
      <c r="X8" s="274"/>
      <c r="Y8" s="274"/>
      <c r="Z8" s="212"/>
      <c r="AA8" s="212"/>
      <c r="AB8" s="212"/>
      <c r="AC8" s="110"/>
      <c r="AD8" s="57"/>
      <c r="AE8" s="57" t="s">
        <v>185</v>
      </c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58"/>
      <c r="AW8" s="58"/>
      <c r="AX8" s="57" t="s">
        <v>184</v>
      </c>
      <c r="AY8" s="273"/>
      <c r="AZ8" s="273"/>
      <c r="BA8" s="273"/>
      <c r="BB8" s="273"/>
      <c r="BC8" s="273"/>
      <c r="BD8" s="273"/>
      <c r="BE8" s="188"/>
      <c r="BF8" s="188"/>
      <c r="BG8" s="185"/>
      <c r="BH8" s="185"/>
      <c r="BI8" s="184"/>
      <c r="BJ8" s="184"/>
      <c r="BK8" s="184"/>
      <c r="BL8" s="184"/>
      <c r="BM8" s="184"/>
      <c r="BN8" s="184"/>
      <c r="BO8" s="184"/>
    </row>
    <row r="9" spans="1:84" s="4" customFormat="1" ht="24.95" customHeight="1" x14ac:dyDescent="0.2">
      <c r="A9" s="108"/>
      <c r="B9" s="59"/>
      <c r="C9" s="270" t="s">
        <v>104</v>
      </c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195"/>
      <c r="AE9" s="195"/>
      <c r="AF9" s="270" t="s">
        <v>131</v>
      </c>
      <c r="AG9" s="270"/>
      <c r="AH9" s="270"/>
      <c r="AI9" s="270"/>
      <c r="AJ9" s="270"/>
      <c r="AK9" s="270"/>
      <c r="AL9" s="270"/>
      <c r="AM9" s="270"/>
      <c r="AN9" s="270"/>
      <c r="AO9" s="270"/>
      <c r="AP9" s="270"/>
      <c r="AQ9" s="270"/>
      <c r="AR9" s="270"/>
      <c r="AS9" s="270"/>
      <c r="AT9" s="270"/>
      <c r="AU9" s="270"/>
      <c r="AV9" s="54"/>
      <c r="AW9" s="54"/>
      <c r="AX9" s="54"/>
      <c r="AY9" s="54"/>
      <c r="AZ9" s="54"/>
      <c r="BA9" s="188"/>
      <c r="BB9" s="188"/>
      <c r="BC9" s="188"/>
      <c r="BD9" s="185"/>
      <c r="BE9" s="185"/>
      <c r="BF9" s="185"/>
      <c r="BG9" s="185"/>
      <c r="BH9" s="184"/>
      <c r="BI9" s="184"/>
      <c r="BJ9" s="184"/>
      <c r="BK9" s="184"/>
      <c r="BL9" s="184"/>
      <c r="BM9" s="184"/>
      <c r="BN9" s="184"/>
    </row>
    <row r="10" spans="1:84" s="4" customFormat="1" ht="24.95" customHeight="1" thickBot="1" x14ac:dyDescent="0.25">
      <c r="A10" s="108"/>
      <c r="B10" s="59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195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54"/>
      <c r="AV10" s="196"/>
      <c r="AW10" s="196"/>
      <c r="AX10" s="54"/>
      <c r="AY10" s="196"/>
      <c r="AZ10" s="196"/>
      <c r="BA10" s="54"/>
      <c r="BB10" s="196"/>
      <c r="BC10" s="196"/>
      <c r="BD10" s="54"/>
      <c r="BE10" s="185"/>
      <c r="BF10" s="185"/>
      <c r="BG10" s="185"/>
      <c r="BH10" s="184"/>
      <c r="BI10" s="184"/>
      <c r="BJ10" s="184"/>
      <c r="BK10" s="184"/>
      <c r="BL10" s="184"/>
      <c r="BM10" s="184"/>
      <c r="BN10" s="184"/>
    </row>
    <row r="11" spans="1:84" s="32" customFormat="1" ht="49.5" customHeight="1" thickBot="1" x14ac:dyDescent="0.35">
      <c r="A11" s="30"/>
      <c r="B11" s="259" t="s">
        <v>92</v>
      </c>
      <c r="C11" s="260"/>
      <c r="D11" s="33">
        <f>D12</f>
        <v>42821</v>
      </c>
      <c r="E11" s="33" t="str">
        <f t="shared" ref="E11:BD11" si="0">IF(YEAR(D12)&lt;YEAR(E12),E12,"")</f>
        <v/>
      </c>
      <c r="F11" s="33" t="str">
        <f t="shared" si="0"/>
        <v/>
      </c>
      <c r="G11" s="33" t="str">
        <f t="shared" si="0"/>
        <v/>
      </c>
      <c r="H11" s="33" t="str">
        <f t="shared" si="0"/>
        <v/>
      </c>
      <c r="I11" s="33" t="str">
        <f t="shared" si="0"/>
        <v/>
      </c>
      <c r="J11" s="33" t="str">
        <f t="shared" si="0"/>
        <v/>
      </c>
      <c r="K11" s="33" t="str">
        <f t="shared" si="0"/>
        <v/>
      </c>
      <c r="L11" s="33" t="str">
        <f t="shared" si="0"/>
        <v/>
      </c>
      <c r="M11" s="33" t="str">
        <f t="shared" si="0"/>
        <v/>
      </c>
      <c r="N11" s="33" t="str">
        <f t="shared" si="0"/>
        <v/>
      </c>
      <c r="O11" s="33" t="str">
        <f t="shared" si="0"/>
        <v/>
      </c>
      <c r="P11" s="33" t="str">
        <f t="shared" si="0"/>
        <v/>
      </c>
      <c r="Q11" s="33" t="str">
        <f t="shared" si="0"/>
        <v/>
      </c>
      <c r="R11" s="33" t="str">
        <f t="shared" si="0"/>
        <v/>
      </c>
      <c r="S11" s="33" t="str">
        <f t="shared" si="0"/>
        <v/>
      </c>
      <c r="T11" s="33" t="str">
        <f t="shared" si="0"/>
        <v/>
      </c>
      <c r="U11" s="33" t="str">
        <f t="shared" si="0"/>
        <v/>
      </c>
      <c r="V11" s="33" t="str">
        <f t="shared" si="0"/>
        <v/>
      </c>
      <c r="W11" s="33" t="str">
        <f t="shared" si="0"/>
        <v/>
      </c>
      <c r="X11" s="33" t="str">
        <f t="shared" si="0"/>
        <v/>
      </c>
      <c r="Y11" s="33" t="str">
        <f t="shared" si="0"/>
        <v/>
      </c>
      <c r="Z11" s="33" t="str">
        <f t="shared" si="0"/>
        <v/>
      </c>
      <c r="AA11" s="33" t="str">
        <f t="shared" si="0"/>
        <v/>
      </c>
      <c r="AB11" s="33" t="str">
        <f t="shared" si="0"/>
        <v/>
      </c>
      <c r="AC11" s="33" t="str">
        <f t="shared" si="0"/>
        <v/>
      </c>
      <c r="AD11" s="33" t="str">
        <f t="shared" si="0"/>
        <v/>
      </c>
      <c r="AE11" s="33" t="str">
        <f t="shared" si="0"/>
        <v/>
      </c>
      <c r="AF11" s="33" t="str">
        <f t="shared" si="0"/>
        <v/>
      </c>
      <c r="AG11" s="33" t="str">
        <f t="shared" si="0"/>
        <v/>
      </c>
      <c r="AH11" s="33" t="str">
        <f t="shared" si="0"/>
        <v/>
      </c>
      <c r="AI11" s="33" t="str">
        <f t="shared" si="0"/>
        <v/>
      </c>
      <c r="AJ11" s="33" t="str">
        <f t="shared" si="0"/>
        <v/>
      </c>
      <c r="AK11" s="33" t="str">
        <f t="shared" si="0"/>
        <v/>
      </c>
      <c r="AL11" s="33" t="str">
        <f t="shared" si="0"/>
        <v/>
      </c>
      <c r="AM11" s="33" t="str">
        <f t="shared" si="0"/>
        <v/>
      </c>
      <c r="AN11" s="33" t="str">
        <f t="shared" si="0"/>
        <v/>
      </c>
      <c r="AO11" s="33" t="str">
        <f t="shared" si="0"/>
        <v/>
      </c>
      <c r="AP11" s="33" t="str">
        <f t="shared" si="0"/>
        <v/>
      </c>
      <c r="AQ11" s="33" t="str">
        <f t="shared" si="0"/>
        <v/>
      </c>
      <c r="AR11" s="33">
        <f t="shared" si="0"/>
        <v>43101</v>
      </c>
      <c r="AS11" s="33" t="str">
        <f t="shared" si="0"/>
        <v/>
      </c>
      <c r="AT11" s="33" t="str">
        <f t="shared" si="0"/>
        <v/>
      </c>
      <c r="AU11" s="33" t="str">
        <f t="shared" si="0"/>
        <v/>
      </c>
      <c r="AV11" s="33" t="str">
        <f t="shared" si="0"/>
        <v/>
      </c>
      <c r="AW11" s="33" t="str">
        <f t="shared" si="0"/>
        <v/>
      </c>
      <c r="AX11" s="33" t="str">
        <f t="shared" si="0"/>
        <v/>
      </c>
      <c r="AY11" s="33" t="str">
        <f t="shared" si="0"/>
        <v/>
      </c>
      <c r="AZ11" s="33" t="str">
        <f t="shared" si="0"/>
        <v/>
      </c>
      <c r="BA11" s="33" t="str">
        <f t="shared" si="0"/>
        <v/>
      </c>
      <c r="BB11" s="33" t="str">
        <f t="shared" si="0"/>
        <v/>
      </c>
      <c r="BC11" s="33" t="str">
        <f t="shared" si="0"/>
        <v/>
      </c>
      <c r="BD11" s="34" t="str">
        <f t="shared" si="0"/>
        <v/>
      </c>
      <c r="BE11" s="28"/>
      <c r="BF11" s="28"/>
      <c r="BG11" s="31"/>
      <c r="BH11" s="31"/>
      <c r="BI11" s="31"/>
    </row>
    <row r="12" spans="1:84" ht="63" customHeight="1" thickBot="1" x14ac:dyDescent="0.3">
      <c r="A12" s="261" t="s">
        <v>112</v>
      </c>
      <c r="B12" s="247"/>
      <c r="C12" s="262"/>
      <c r="D12" s="63">
        <f>B19</f>
        <v>42821</v>
      </c>
      <c r="E12" s="52">
        <f t="shared" ref="E12:BD12" si="1">D12+7</f>
        <v>42828</v>
      </c>
      <c r="F12" s="51">
        <f t="shared" si="1"/>
        <v>42835</v>
      </c>
      <c r="G12" s="51">
        <f t="shared" si="1"/>
        <v>42842</v>
      </c>
      <c r="H12" s="51">
        <f t="shared" si="1"/>
        <v>42849</v>
      </c>
      <c r="I12" s="51">
        <f t="shared" si="1"/>
        <v>42856</v>
      </c>
      <c r="J12" s="51">
        <f t="shared" si="1"/>
        <v>42863</v>
      </c>
      <c r="K12" s="51">
        <f t="shared" si="1"/>
        <v>42870</v>
      </c>
      <c r="L12" s="51">
        <f t="shared" si="1"/>
        <v>42877</v>
      </c>
      <c r="M12" s="51">
        <f t="shared" si="1"/>
        <v>42884</v>
      </c>
      <c r="N12" s="51">
        <f t="shared" si="1"/>
        <v>42891</v>
      </c>
      <c r="O12" s="51">
        <f t="shared" si="1"/>
        <v>42898</v>
      </c>
      <c r="P12" s="51">
        <f t="shared" si="1"/>
        <v>42905</v>
      </c>
      <c r="Q12" s="51">
        <f t="shared" si="1"/>
        <v>42912</v>
      </c>
      <c r="R12" s="51">
        <f t="shared" si="1"/>
        <v>42919</v>
      </c>
      <c r="S12" s="51">
        <f t="shared" si="1"/>
        <v>42926</v>
      </c>
      <c r="T12" s="51">
        <f t="shared" si="1"/>
        <v>42933</v>
      </c>
      <c r="U12" s="51">
        <f t="shared" si="1"/>
        <v>42940</v>
      </c>
      <c r="V12" s="51">
        <f t="shared" si="1"/>
        <v>42947</v>
      </c>
      <c r="W12" s="51">
        <f t="shared" si="1"/>
        <v>42954</v>
      </c>
      <c r="X12" s="51">
        <f t="shared" si="1"/>
        <v>42961</v>
      </c>
      <c r="Y12" s="51">
        <f t="shared" si="1"/>
        <v>42968</v>
      </c>
      <c r="Z12" s="51">
        <f t="shared" si="1"/>
        <v>42975</v>
      </c>
      <c r="AA12" s="51">
        <f t="shared" si="1"/>
        <v>42982</v>
      </c>
      <c r="AB12" s="51">
        <f t="shared" si="1"/>
        <v>42989</v>
      </c>
      <c r="AC12" s="51">
        <f t="shared" si="1"/>
        <v>42996</v>
      </c>
      <c r="AD12" s="51">
        <f t="shared" si="1"/>
        <v>43003</v>
      </c>
      <c r="AE12" s="51">
        <f t="shared" si="1"/>
        <v>43010</v>
      </c>
      <c r="AF12" s="51">
        <f t="shared" si="1"/>
        <v>43017</v>
      </c>
      <c r="AG12" s="51">
        <f t="shared" si="1"/>
        <v>43024</v>
      </c>
      <c r="AH12" s="51">
        <f t="shared" si="1"/>
        <v>43031</v>
      </c>
      <c r="AI12" s="51">
        <f t="shared" si="1"/>
        <v>43038</v>
      </c>
      <c r="AJ12" s="51">
        <f t="shared" si="1"/>
        <v>43045</v>
      </c>
      <c r="AK12" s="51">
        <f t="shared" si="1"/>
        <v>43052</v>
      </c>
      <c r="AL12" s="51">
        <f t="shared" si="1"/>
        <v>43059</v>
      </c>
      <c r="AM12" s="51">
        <f t="shared" si="1"/>
        <v>43066</v>
      </c>
      <c r="AN12" s="51">
        <f t="shared" si="1"/>
        <v>43073</v>
      </c>
      <c r="AO12" s="51">
        <f t="shared" si="1"/>
        <v>43080</v>
      </c>
      <c r="AP12" s="51">
        <f t="shared" si="1"/>
        <v>43087</v>
      </c>
      <c r="AQ12" s="51">
        <f t="shared" si="1"/>
        <v>43094</v>
      </c>
      <c r="AR12" s="51">
        <f t="shared" si="1"/>
        <v>43101</v>
      </c>
      <c r="AS12" s="51">
        <f t="shared" si="1"/>
        <v>43108</v>
      </c>
      <c r="AT12" s="51">
        <f t="shared" si="1"/>
        <v>43115</v>
      </c>
      <c r="AU12" s="51">
        <f t="shared" si="1"/>
        <v>43122</v>
      </c>
      <c r="AV12" s="51">
        <f t="shared" si="1"/>
        <v>43129</v>
      </c>
      <c r="AW12" s="51">
        <f t="shared" si="1"/>
        <v>43136</v>
      </c>
      <c r="AX12" s="51">
        <f t="shared" si="1"/>
        <v>43143</v>
      </c>
      <c r="AY12" s="51">
        <f t="shared" si="1"/>
        <v>43150</v>
      </c>
      <c r="AZ12" s="51">
        <f t="shared" si="1"/>
        <v>43157</v>
      </c>
      <c r="BA12" s="51">
        <f t="shared" si="1"/>
        <v>43164</v>
      </c>
      <c r="BB12" s="51">
        <f t="shared" si="1"/>
        <v>43171</v>
      </c>
      <c r="BC12" s="51">
        <f t="shared" si="1"/>
        <v>43178</v>
      </c>
      <c r="BD12" s="60">
        <f t="shared" si="1"/>
        <v>43185</v>
      </c>
      <c r="BE12" s="39" t="s">
        <v>57</v>
      </c>
      <c r="BF12" s="40"/>
      <c r="BG12" s="6"/>
      <c r="BH12" s="6"/>
      <c r="BI12" s="6"/>
      <c r="BJ12" s="6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8"/>
      <c r="BX12" s="8"/>
      <c r="BY12" s="8"/>
      <c r="BZ12" s="8"/>
      <c r="CA12" s="8"/>
      <c r="CB12" s="8"/>
      <c r="CC12" s="8"/>
      <c r="CD12" s="8"/>
      <c r="CE12" s="8"/>
      <c r="CF12" s="8"/>
    </row>
    <row r="13" spans="1:84" ht="20.100000000000001" customHeight="1" x14ac:dyDescent="0.3">
      <c r="A13" s="222" t="s">
        <v>0</v>
      </c>
      <c r="B13" s="263" t="s">
        <v>140</v>
      </c>
      <c r="C13" s="264"/>
      <c r="D13" s="265" t="s">
        <v>93</v>
      </c>
      <c r="E13" s="223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5"/>
      <c r="BE13" s="28"/>
      <c r="BF13" s="28"/>
      <c r="BG13" s="1"/>
      <c r="BH13" s="1"/>
      <c r="BI13" s="1"/>
    </row>
    <row r="14" spans="1:84" s="68" customFormat="1" ht="20.100000000000001" customHeight="1" x14ac:dyDescent="0.25">
      <c r="A14" s="64" t="s">
        <v>141</v>
      </c>
      <c r="B14" s="244">
        <f>'key dates'!B6</f>
        <v>42620</v>
      </c>
      <c r="C14" s="245"/>
      <c r="D14" s="266"/>
      <c r="E14" s="114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213"/>
      <c r="BE14" s="69"/>
      <c r="BF14" s="69"/>
      <c r="BG14" s="70"/>
      <c r="BH14" s="70"/>
      <c r="BI14" s="70"/>
    </row>
    <row r="15" spans="1:84" ht="20.100000000000001" customHeight="1" x14ac:dyDescent="0.25">
      <c r="A15" s="113" t="s">
        <v>2</v>
      </c>
      <c r="B15" s="268">
        <f>'key dates'!B7</f>
        <v>42662</v>
      </c>
      <c r="C15" s="269"/>
      <c r="D15" s="266"/>
      <c r="E15" s="43" t="str">
        <f t="shared" ref="E15:BD15" si="2">IF(AND($B15&gt;=E12,F12&gt;$B15),"X"," ")</f>
        <v xml:space="preserve"> </v>
      </c>
      <c r="F15" s="42" t="str">
        <f t="shared" si="2"/>
        <v xml:space="preserve"> </v>
      </c>
      <c r="G15" s="42" t="str">
        <f t="shared" si="2"/>
        <v xml:space="preserve"> </v>
      </c>
      <c r="H15" s="42" t="str">
        <f t="shared" si="2"/>
        <v xml:space="preserve"> </v>
      </c>
      <c r="I15" s="42" t="str">
        <f t="shared" si="2"/>
        <v xml:space="preserve"> </v>
      </c>
      <c r="J15" s="42" t="str">
        <f t="shared" si="2"/>
        <v xml:space="preserve"> </v>
      </c>
      <c r="K15" s="42" t="str">
        <f t="shared" si="2"/>
        <v xml:space="preserve"> </v>
      </c>
      <c r="L15" s="42" t="str">
        <f t="shared" si="2"/>
        <v xml:space="preserve"> </v>
      </c>
      <c r="M15" s="42" t="str">
        <f t="shared" si="2"/>
        <v xml:space="preserve"> </v>
      </c>
      <c r="N15" s="42" t="str">
        <f t="shared" si="2"/>
        <v xml:space="preserve"> </v>
      </c>
      <c r="O15" s="42" t="str">
        <f t="shared" si="2"/>
        <v xml:space="preserve"> </v>
      </c>
      <c r="P15" s="42" t="str">
        <f t="shared" si="2"/>
        <v xml:space="preserve"> </v>
      </c>
      <c r="Q15" s="42" t="str">
        <f t="shared" si="2"/>
        <v xml:space="preserve"> </v>
      </c>
      <c r="R15" s="42" t="str">
        <f t="shared" si="2"/>
        <v xml:space="preserve"> </v>
      </c>
      <c r="S15" s="42" t="str">
        <f t="shared" si="2"/>
        <v xml:space="preserve"> </v>
      </c>
      <c r="T15" s="42" t="str">
        <f t="shared" si="2"/>
        <v xml:space="preserve"> </v>
      </c>
      <c r="U15" s="42" t="str">
        <f t="shared" si="2"/>
        <v xml:space="preserve"> </v>
      </c>
      <c r="V15" s="42" t="str">
        <f t="shared" si="2"/>
        <v xml:space="preserve"> </v>
      </c>
      <c r="W15" s="42" t="str">
        <f t="shared" si="2"/>
        <v xml:space="preserve"> </v>
      </c>
      <c r="X15" s="42" t="str">
        <f t="shared" si="2"/>
        <v xml:space="preserve"> </v>
      </c>
      <c r="Y15" s="42" t="str">
        <f t="shared" si="2"/>
        <v xml:space="preserve"> </v>
      </c>
      <c r="Z15" s="42" t="str">
        <f t="shared" si="2"/>
        <v xml:space="preserve"> </v>
      </c>
      <c r="AA15" s="42" t="str">
        <f t="shared" si="2"/>
        <v xml:space="preserve"> </v>
      </c>
      <c r="AB15" s="42" t="str">
        <f t="shared" si="2"/>
        <v xml:space="preserve"> </v>
      </c>
      <c r="AC15" s="42" t="str">
        <f t="shared" si="2"/>
        <v xml:space="preserve"> </v>
      </c>
      <c r="AD15" s="42" t="str">
        <f t="shared" si="2"/>
        <v xml:space="preserve"> </v>
      </c>
      <c r="AE15" s="42" t="str">
        <f t="shared" si="2"/>
        <v xml:space="preserve"> </v>
      </c>
      <c r="AF15" s="42" t="str">
        <f t="shared" si="2"/>
        <v xml:space="preserve"> </v>
      </c>
      <c r="AG15" s="42" t="str">
        <f t="shared" si="2"/>
        <v xml:space="preserve"> </v>
      </c>
      <c r="AH15" s="42" t="str">
        <f t="shared" si="2"/>
        <v xml:space="preserve"> </v>
      </c>
      <c r="AI15" s="42" t="str">
        <f t="shared" si="2"/>
        <v xml:space="preserve"> </v>
      </c>
      <c r="AJ15" s="42" t="str">
        <f t="shared" si="2"/>
        <v xml:space="preserve"> </v>
      </c>
      <c r="AK15" s="42" t="str">
        <f t="shared" si="2"/>
        <v xml:space="preserve"> </v>
      </c>
      <c r="AL15" s="42" t="str">
        <f t="shared" si="2"/>
        <v xml:space="preserve"> </v>
      </c>
      <c r="AM15" s="42" t="str">
        <f t="shared" si="2"/>
        <v xml:space="preserve"> </v>
      </c>
      <c r="AN15" s="42" t="str">
        <f t="shared" si="2"/>
        <v xml:space="preserve"> </v>
      </c>
      <c r="AO15" s="42" t="str">
        <f t="shared" si="2"/>
        <v xml:space="preserve"> </v>
      </c>
      <c r="AP15" s="42" t="str">
        <f t="shared" si="2"/>
        <v xml:space="preserve"> </v>
      </c>
      <c r="AQ15" s="42" t="str">
        <f t="shared" si="2"/>
        <v xml:space="preserve"> </v>
      </c>
      <c r="AR15" s="42" t="str">
        <f t="shared" si="2"/>
        <v xml:space="preserve"> </v>
      </c>
      <c r="AS15" s="42" t="str">
        <f t="shared" si="2"/>
        <v xml:space="preserve"> </v>
      </c>
      <c r="AT15" s="42" t="str">
        <f t="shared" si="2"/>
        <v xml:space="preserve"> </v>
      </c>
      <c r="AU15" s="42" t="str">
        <f t="shared" si="2"/>
        <v xml:space="preserve"> </v>
      </c>
      <c r="AV15" s="42" t="str">
        <f t="shared" si="2"/>
        <v xml:space="preserve"> </v>
      </c>
      <c r="AW15" s="42" t="str">
        <f t="shared" si="2"/>
        <v xml:space="preserve"> </v>
      </c>
      <c r="AX15" s="42" t="str">
        <f t="shared" si="2"/>
        <v xml:space="preserve"> </v>
      </c>
      <c r="AY15" s="42" t="str">
        <f t="shared" si="2"/>
        <v xml:space="preserve"> </v>
      </c>
      <c r="AZ15" s="42" t="str">
        <f t="shared" si="2"/>
        <v xml:space="preserve"> </v>
      </c>
      <c r="BA15" s="42" t="str">
        <f t="shared" si="2"/>
        <v xml:space="preserve"> </v>
      </c>
      <c r="BB15" s="42" t="str">
        <f t="shared" si="2"/>
        <v xml:space="preserve"> </v>
      </c>
      <c r="BC15" s="42" t="str">
        <f t="shared" si="2"/>
        <v xml:space="preserve"> </v>
      </c>
      <c r="BD15" s="61" t="str">
        <f t="shared" si="2"/>
        <v xml:space="preserve"> </v>
      </c>
      <c r="BE15" s="29"/>
      <c r="BF15" s="29"/>
    </row>
    <row r="16" spans="1:84" s="70" customFormat="1" ht="20.100000000000001" customHeight="1" x14ac:dyDescent="0.25">
      <c r="A16" s="64" t="s">
        <v>91</v>
      </c>
      <c r="B16" s="244">
        <f>'key dates'!B8</f>
        <v>42690</v>
      </c>
      <c r="C16" s="245"/>
      <c r="D16" s="266"/>
      <c r="E16" s="65" t="str">
        <f t="shared" ref="E16:BD16" si="3">IF(AND($B16&gt;=E12,F12&gt;$B16),"X"," ")</f>
        <v xml:space="preserve"> </v>
      </c>
      <c r="F16" s="66" t="str">
        <f t="shared" si="3"/>
        <v xml:space="preserve"> </v>
      </c>
      <c r="G16" s="66" t="str">
        <f t="shared" si="3"/>
        <v xml:space="preserve"> </v>
      </c>
      <c r="H16" s="66" t="str">
        <f t="shared" si="3"/>
        <v xml:space="preserve"> </v>
      </c>
      <c r="I16" s="66" t="str">
        <f t="shared" si="3"/>
        <v xml:space="preserve"> </v>
      </c>
      <c r="J16" s="66" t="str">
        <f t="shared" si="3"/>
        <v xml:space="preserve"> </v>
      </c>
      <c r="K16" s="66" t="str">
        <f t="shared" si="3"/>
        <v xml:space="preserve"> </v>
      </c>
      <c r="L16" s="66" t="str">
        <f t="shared" si="3"/>
        <v xml:space="preserve"> </v>
      </c>
      <c r="M16" s="66" t="str">
        <f t="shared" si="3"/>
        <v xml:space="preserve"> </v>
      </c>
      <c r="N16" s="66" t="str">
        <f t="shared" si="3"/>
        <v xml:space="preserve"> </v>
      </c>
      <c r="O16" s="66" t="str">
        <f t="shared" si="3"/>
        <v xml:space="preserve"> </v>
      </c>
      <c r="P16" s="66" t="str">
        <f t="shared" si="3"/>
        <v xml:space="preserve"> </v>
      </c>
      <c r="Q16" s="66" t="str">
        <f t="shared" si="3"/>
        <v xml:space="preserve"> </v>
      </c>
      <c r="R16" s="66" t="str">
        <f t="shared" si="3"/>
        <v xml:space="preserve"> </v>
      </c>
      <c r="S16" s="66" t="str">
        <f t="shared" si="3"/>
        <v xml:space="preserve"> </v>
      </c>
      <c r="T16" s="66" t="str">
        <f t="shared" si="3"/>
        <v xml:space="preserve"> </v>
      </c>
      <c r="U16" s="66" t="str">
        <f t="shared" si="3"/>
        <v xml:space="preserve"> </v>
      </c>
      <c r="V16" s="66" t="str">
        <f t="shared" si="3"/>
        <v xml:space="preserve"> </v>
      </c>
      <c r="W16" s="66" t="str">
        <f t="shared" si="3"/>
        <v xml:space="preserve"> </v>
      </c>
      <c r="X16" s="66" t="str">
        <f t="shared" si="3"/>
        <v xml:space="preserve"> </v>
      </c>
      <c r="Y16" s="66" t="str">
        <f t="shared" si="3"/>
        <v xml:space="preserve"> </v>
      </c>
      <c r="Z16" s="66" t="str">
        <f t="shared" si="3"/>
        <v xml:space="preserve"> </v>
      </c>
      <c r="AA16" s="66" t="str">
        <f t="shared" si="3"/>
        <v xml:space="preserve"> </v>
      </c>
      <c r="AB16" s="66" t="str">
        <f t="shared" si="3"/>
        <v xml:space="preserve"> </v>
      </c>
      <c r="AC16" s="66" t="str">
        <f t="shared" si="3"/>
        <v xml:space="preserve"> </v>
      </c>
      <c r="AD16" s="66" t="str">
        <f t="shared" si="3"/>
        <v xml:space="preserve"> </v>
      </c>
      <c r="AE16" s="66" t="str">
        <f t="shared" si="3"/>
        <v xml:space="preserve"> </v>
      </c>
      <c r="AF16" s="66" t="str">
        <f t="shared" si="3"/>
        <v xml:space="preserve"> </v>
      </c>
      <c r="AG16" s="66" t="str">
        <f t="shared" si="3"/>
        <v xml:space="preserve"> </v>
      </c>
      <c r="AH16" s="66" t="str">
        <f t="shared" si="3"/>
        <v xml:space="preserve"> </v>
      </c>
      <c r="AI16" s="66" t="str">
        <f t="shared" si="3"/>
        <v xml:space="preserve"> </v>
      </c>
      <c r="AJ16" s="66" t="str">
        <f t="shared" si="3"/>
        <v xml:space="preserve"> </v>
      </c>
      <c r="AK16" s="66" t="str">
        <f t="shared" si="3"/>
        <v xml:space="preserve"> </v>
      </c>
      <c r="AL16" s="66" t="str">
        <f t="shared" si="3"/>
        <v xml:space="preserve"> </v>
      </c>
      <c r="AM16" s="66" t="str">
        <f t="shared" si="3"/>
        <v xml:space="preserve"> </v>
      </c>
      <c r="AN16" s="66" t="str">
        <f t="shared" si="3"/>
        <v xml:space="preserve"> </v>
      </c>
      <c r="AO16" s="66" t="str">
        <f t="shared" si="3"/>
        <v xml:space="preserve"> </v>
      </c>
      <c r="AP16" s="66" t="str">
        <f t="shared" si="3"/>
        <v xml:space="preserve"> </v>
      </c>
      <c r="AQ16" s="66" t="str">
        <f t="shared" si="3"/>
        <v xml:space="preserve"> </v>
      </c>
      <c r="AR16" s="66" t="str">
        <f t="shared" si="3"/>
        <v xml:space="preserve"> </v>
      </c>
      <c r="AS16" s="66" t="str">
        <f t="shared" si="3"/>
        <v xml:space="preserve"> </v>
      </c>
      <c r="AT16" s="66" t="str">
        <f t="shared" si="3"/>
        <v xml:space="preserve"> </v>
      </c>
      <c r="AU16" s="66" t="str">
        <f t="shared" si="3"/>
        <v xml:space="preserve"> </v>
      </c>
      <c r="AV16" s="66" t="str">
        <f t="shared" si="3"/>
        <v xml:space="preserve"> </v>
      </c>
      <c r="AW16" s="66" t="str">
        <f t="shared" si="3"/>
        <v xml:space="preserve"> </v>
      </c>
      <c r="AX16" s="66" t="str">
        <f t="shared" si="3"/>
        <v xml:space="preserve"> </v>
      </c>
      <c r="AY16" s="66" t="str">
        <f t="shared" si="3"/>
        <v xml:space="preserve"> </v>
      </c>
      <c r="AZ16" s="66" t="str">
        <f t="shared" si="3"/>
        <v xml:space="preserve"> </v>
      </c>
      <c r="BA16" s="66" t="str">
        <f t="shared" si="3"/>
        <v xml:space="preserve"> </v>
      </c>
      <c r="BB16" s="66" t="str">
        <f t="shared" si="3"/>
        <v xml:space="preserve"> </v>
      </c>
      <c r="BC16" s="66" t="str">
        <f t="shared" si="3"/>
        <v xml:space="preserve"> </v>
      </c>
      <c r="BD16" s="67" t="str">
        <f t="shared" si="3"/>
        <v xml:space="preserve"> </v>
      </c>
      <c r="BE16" s="69"/>
      <c r="BF16" s="69"/>
    </row>
    <row r="17" spans="1:58" s="1" customFormat="1" ht="20.100000000000001" customHeight="1" x14ac:dyDescent="0.25">
      <c r="A17" s="113" t="s">
        <v>89</v>
      </c>
      <c r="B17" s="268">
        <f>'key dates'!B9</f>
        <v>42718</v>
      </c>
      <c r="C17" s="269"/>
      <c r="D17" s="266"/>
      <c r="E17" s="43" t="str">
        <f t="shared" ref="E17:BD17" si="4">IF(AND($B17&gt;=E12,F12&gt;$B17),"X"," ")</f>
        <v xml:space="preserve"> </v>
      </c>
      <c r="F17" s="42" t="str">
        <f t="shared" si="4"/>
        <v xml:space="preserve"> </v>
      </c>
      <c r="G17" s="42" t="str">
        <f t="shared" si="4"/>
        <v xml:space="preserve"> </v>
      </c>
      <c r="H17" s="42" t="str">
        <f t="shared" si="4"/>
        <v xml:space="preserve"> </v>
      </c>
      <c r="I17" s="42" t="str">
        <f t="shared" si="4"/>
        <v xml:space="preserve"> </v>
      </c>
      <c r="J17" s="42" t="str">
        <f t="shared" si="4"/>
        <v xml:space="preserve"> </v>
      </c>
      <c r="K17" s="42" t="str">
        <f t="shared" si="4"/>
        <v xml:space="preserve"> </v>
      </c>
      <c r="L17" s="42" t="str">
        <f t="shared" si="4"/>
        <v xml:space="preserve"> </v>
      </c>
      <c r="M17" s="42" t="str">
        <f t="shared" si="4"/>
        <v xml:space="preserve"> </v>
      </c>
      <c r="N17" s="42" t="str">
        <f t="shared" si="4"/>
        <v xml:space="preserve"> </v>
      </c>
      <c r="O17" s="42" t="str">
        <f t="shared" si="4"/>
        <v xml:space="preserve"> </v>
      </c>
      <c r="P17" s="42" t="str">
        <f t="shared" si="4"/>
        <v xml:space="preserve"> </v>
      </c>
      <c r="Q17" s="42" t="str">
        <f t="shared" si="4"/>
        <v xml:space="preserve"> </v>
      </c>
      <c r="R17" s="42" t="str">
        <f t="shared" si="4"/>
        <v xml:space="preserve"> </v>
      </c>
      <c r="S17" s="42" t="str">
        <f t="shared" si="4"/>
        <v xml:space="preserve"> </v>
      </c>
      <c r="T17" s="42" t="str">
        <f t="shared" si="4"/>
        <v xml:space="preserve"> </v>
      </c>
      <c r="U17" s="42" t="str">
        <f t="shared" si="4"/>
        <v xml:space="preserve"> </v>
      </c>
      <c r="V17" s="42" t="str">
        <f t="shared" si="4"/>
        <v xml:space="preserve"> </v>
      </c>
      <c r="W17" s="42" t="str">
        <f t="shared" si="4"/>
        <v xml:space="preserve"> </v>
      </c>
      <c r="X17" s="42" t="str">
        <f t="shared" si="4"/>
        <v xml:space="preserve"> </v>
      </c>
      <c r="Y17" s="42" t="str">
        <f t="shared" si="4"/>
        <v xml:space="preserve"> </v>
      </c>
      <c r="Z17" s="42" t="str">
        <f t="shared" si="4"/>
        <v xml:space="preserve"> </v>
      </c>
      <c r="AA17" s="42" t="str">
        <f t="shared" si="4"/>
        <v xml:space="preserve"> </v>
      </c>
      <c r="AB17" s="42" t="str">
        <f t="shared" si="4"/>
        <v xml:space="preserve"> </v>
      </c>
      <c r="AC17" s="42" t="str">
        <f t="shared" si="4"/>
        <v xml:space="preserve"> </v>
      </c>
      <c r="AD17" s="42" t="str">
        <f t="shared" si="4"/>
        <v xml:space="preserve"> </v>
      </c>
      <c r="AE17" s="42" t="str">
        <f t="shared" si="4"/>
        <v xml:space="preserve"> </v>
      </c>
      <c r="AF17" s="42" t="str">
        <f t="shared" si="4"/>
        <v xml:space="preserve"> </v>
      </c>
      <c r="AG17" s="42" t="str">
        <f t="shared" si="4"/>
        <v xml:space="preserve"> </v>
      </c>
      <c r="AH17" s="42" t="str">
        <f t="shared" si="4"/>
        <v xml:space="preserve"> </v>
      </c>
      <c r="AI17" s="42" t="str">
        <f t="shared" si="4"/>
        <v xml:space="preserve"> </v>
      </c>
      <c r="AJ17" s="42" t="str">
        <f t="shared" si="4"/>
        <v xml:space="preserve"> </v>
      </c>
      <c r="AK17" s="42" t="str">
        <f t="shared" si="4"/>
        <v xml:space="preserve"> </v>
      </c>
      <c r="AL17" s="42" t="str">
        <f t="shared" si="4"/>
        <v xml:space="preserve"> </v>
      </c>
      <c r="AM17" s="42" t="str">
        <f t="shared" si="4"/>
        <v xml:space="preserve"> </v>
      </c>
      <c r="AN17" s="42" t="str">
        <f t="shared" si="4"/>
        <v xml:space="preserve"> </v>
      </c>
      <c r="AO17" s="42" t="str">
        <f t="shared" si="4"/>
        <v xml:space="preserve"> </v>
      </c>
      <c r="AP17" s="42" t="str">
        <f t="shared" si="4"/>
        <v xml:space="preserve"> </v>
      </c>
      <c r="AQ17" s="42" t="str">
        <f t="shared" si="4"/>
        <v xml:space="preserve"> </v>
      </c>
      <c r="AR17" s="42" t="str">
        <f t="shared" si="4"/>
        <v xml:space="preserve"> </v>
      </c>
      <c r="AS17" s="42" t="str">
        <f t="shared" si="4"/>
        <v xml:space="preserve"> </v>
      </c>
      <c r="AT17" s="42" t="str">
        <f t="shared" si="4"/>
        <v xml:space="preserve"> </v>
      </c>
      <c r="AU17" s="42" t="str">
        <f t="shared" si="4"/>
        <v xml:space="preserve"> </v>
      </c>
      <c r="AV17" s="42" t="str">
        <f t="shared" si="4"/>
        <v xml:space="preserve"> </v>
      </c>
      <c r="AW17" s="42" t="str">
        <f t="shared" si="4"/>
        <v xml:space="preserve"> </v>
      </c>
      <c r="AX17" s="42" t="str">
        <f t="shared" si="4"/>
        <v xml:space="preserve"> </v>
      </c>
      <c r="AY17" s="42" t="str">
        <f t="shared" si="4"/>
        <v xml:space="preserve"> </v>
      </c>
      <c r="AZ17" s="42" t="str">
        <f t="shared" si="4"/>
        <v xml:space="preserve"> </v>
      </c>
      <c r="BA17" s="42" t="str">
        <f t="shared" si="4"/>
        <v xml:space="preserve"> </v>
      </c>
      <c r="BB17" s="42" t="str">
        <f t="shared" si="4"/>
        <v xml:space="preserve"> </v>
      </c>
      <c r="BC17" s="42" t="str">
        <f t="shared" si="4"/>
        <v xml:space="preserve"> </v>
      </c>
      <c r="BD17" s="61" t="str">
        <f t="shared" si="4"/>
        <v xml:space="preserve"> </v>
      </c>
      <c r="BE17" s="28"/>
      <c r="BF17" s="28"/>
    </row>
    <row r="18" spans="1:58" s="70" customFormat="1" ht="20.100000000000001" customHeight="1" x14ac:dyDescent="0.25">
      <c r="A18" s="64" t="s">
        <v>90</v>
      </c>
      <c r="B18" s="244">
        <f>'key dates'!B10</f>
        <v>42776</v>
      </c>
      <c r="C18" s="245"/>
      <c r="D18" s="266"/>
      <c r="E18" s="65" t="str">
        <f t="shared" ref="E18:BD18" si="5">IF(AND($B18&gt;=E12,F12&gt;$B18),"X"," ")</f>
        <v xml:space="preserve"> </v>
      </c>
      <c r="F18" s="66" t="str">
        <f t="shared" si="5"/>
        <v xml:space="preserve"> </v>
      </c>
      <c r="G18" s="66" t="str">
        <f t="shared" si="5"/>
        <v xml:space="preserve"> </v>
      </c>
      <c r="H18" s="66" t="str">
        <f t="shared" si="5"/>
        <v xml:space="preserve"> </v>
      </c>
      <c r="I18" s="66" t="str">
        <f t="shared" si="5"/>
        <v xml:space="preserve"> </v>
      </c>
      <c r="J18" s="66" t="str">
        <f t="shared" si="5"/>
        <v xml:space="preserve"> </v>
      </c>
      <c r="K18" s="66" t="str">
        <f t="shared" si="5"/>
        <v xml:space="preserve"> </v>
      </c>
      <c r="L18" s="66" t="str">
        <f t="shared" si="5"/>
        <v xml:space="preserve"> </v>
      </c>
      <c r="M18" s="66" t="str">
        <f t="shared" si="5"/>
        <v xml:space="preserve"> </v>
      </c>
      <c r="N18" s="66" t="str">
        <f t="shared" si="5"/>
        <v xml:space="preserve"> </v>
      </c>
      <c r="O18" s="66" t="str">
        <f t="shared" si="5"/>
        <v xml:space="preserve"> </v>
      </c>
      <c r="P18" s="66" t="str">
        <f t="shared" si="5"/>
        <v xml:space="preserve"> </v>
      </c>
      <c r="Q18" s="66" t="str">
        <f t="shared" si="5"/>
        <v xml:space="preserve"> </v>
      </c>
      <c r="R18" s="66" t="str">
        <f t="shared" si="5"/>
        <v xml:space="preserve"> </v>
      </c>
      <c r="S18" s="66" t="str">
        <f t="shared" si="5"/>
        <v xml:space="preserve"> </v>
      </c>
      <c r="T18" s="66" t="str">
        <f t="shared" si="5"/>
        <v xml:space="preserve"> </v>
      </c>
      <c r="U18" s="66" t="str">
        <f t="shared" si="5"/>
        <v xml:space="preserve"> </v>
      </c>
      <c r="V18" s="66" t="str">
        <f t="shared" si="5"/>
        <v xml:space="preserve"> </v>
      </c>
      <c r="W18" s="66" t="str">
        <f t="shared" si="5"/>
        <v xml:space="preserve"> </v>
      </c>
      <c r="X18" s="66" t="str">
        <f t="shared" si="5"/>
        <v xml:space="preserve"> </v>
      </c>
      <c r="Y18" s="66" t="str">
        <f t="shared" si="5"/>
        <v xml:space="preserve"> </v>
      </c>
      <c r="Z18" s="66" t="str">
        <f t="shared" si="5"/>
        <v xml:space="preserve"> </v>
      </c>
      <c r="AA18" s="66" t="str">
        <f t="shared" si="5"/>
        <v xml:space="preserve"> </v>
      </c>
      <c r="AB18" s="66" t="str">
        <f t="shared" si="5"/>
        <v xml:space="preserve"> </v>
      </c>
      <c r="AC18" s="66" t="str">
        <f t="shared" si="5"/>
        <v xml:space="preserve"> </v>
      </c>
      <c r="AD18" s="66" t="str">
        <f t="shared" si="5"/>
        <v xml:space="preserve"> </v>
      </c>
      <c r="AE18" s="66" t="str">
        <f t="shared" si="5"/>
        <v xml:space="preserve"> </v>
      </c>
      <c r="AF18" s="66" t="str">
        <f t="shared" si="5"/>
        <v xml:space="preserve"> </v>
      </c>
      <c r="AG18" s="66" t="str">
        <f t="shared" si="5"/>
        <v xml:space="preserve"> </v>
      </c>
      <c r="AH18" s="66" t="str">
        <f t="shared" si="5"/>
        <v xml:space="preserve"> </v>
      </c>
      <c r="AI18" s="66" t="str">
        <f t="shared" si="5"/>
        <v xml:space="preserve"> </v>
      </c>
      <c r="AJ18" s="66" t="str">
        <f t="shared" si="5"/>
        <v xml:space="preserve"> </v>
      </c>
      <c r="AK18" s="66" t="str">
        <f t="shared" si="5"/>
        <v xml:space="preserve"> </v>
      </c>
      <c r="AL18" s="66" t="str">
        <f t="shared" si="5"/>
        <v xml:space="preserve"> </v>
      </c>
      <c r="AM18" s="66" t="str">
        <f t="shared" si="5"/>
        <v xml:space="preserve"> </v>
      </c>
      <c r="AN18" s="66" t="str">
        <f t="shared" si="5"/>
        <v xml:space="preserve"> </v>
      </c>
      <c r="AO18" s="66" t="str">
        <f t="shared" si="5"/>
        <v xml:space="preserve"> </v>
      </c>
      <c r="AP18" s="66" t="str">
        <f t="shared" si="5"/>
        <v xml:space="preserve"> </v>
      </c>
      <c r="AQ18" s="66" t="str">
        <f t="shared" si="5"/>
        <v xml:space="preserve"> </v>
      </c>
      <c r="AR18" s="66" t="str">
        <f t="shared" si="5"/>
        <v xml:space="preserve"> </v>
      </c>
      <c r="AS18" s="66" t="str">
        <f t="shared" si="5"/>
        <v xml:space="preserve"> </v>
      </c>
      <c r="AT18" s="66" t="str">
        <f t="shared" si="5"/>
        <v xml:space="preserve"> </v>
      </c>
      <c r="AU18" s="66" t="str">
        <f t="shared" si="5"/>
        <v xml:space="preserve"> </v>
      </c>
      <c r="AV18" s="66" t="str">
        <f t="shared" si="5"/>
        <v xml:space="preserve"> </v>
      </c>
      <c r="AW18" s="66" t="str">
        <f t="shared" si="5"/>
        <v xml:space="preserve"> </v>
      </c>
      <c r="AX18" s="66" t="str">
        <f t="shared" si="5"/>
        <v xml:space="preserve"> </v>
      </c>
      <c r="AY18" s="66" t="str">
        <f t="shared" si="5"/>
        <v xml:space="preserve"> </v>
      </c>
      <c r="AZ18" s="66" t="str">
        <f t="shared" si="5"/>
        <v xml:space="preserve"> </v>
      </c>
      <c r="BA18" s="66" t="str">
        <f t="shared" si="5"/>
        <v xml:space="preserve"> </v>
      </c>
      <c r="BB18" s="66" t="str">
        <f t="shared" si="5"/>
        <v xml:space="preserve"> </v>
      </c>
      <c r="BC18" s="66" t="str">
        <f t="shared" si="5"/>
        <v xml:space="preserve"> </v>
      </c>
      <c r="BD18" s="67" t="str">
        <f t="shared" si="5"/>
        <v xml:space="preserve"> </v>
      </c>
      <c r="BE18" s="69"/>
      <c r="BF18" s="69"/>
    </row>
    <row r="19" spans="1:58" s="1" customFormat="1" ht="20.100000000000001" customHeight="1" x14ac:dyDescent="0.25">
      <c r="A19" s="113" t="s">
        <v>105</v>
      </c>
      <c r="B19" s="268">
        <f>'key dates'!B11</f>
        <v>42821</v>
      </c>
      <c r="C19" s="269"/>
      <c r="D19" s="266"/>
      <c r="E19" s="43" t="str">
        <f t="shared" ref="E19:BD19" si="6">IF(AND($B19&gt;=E12,F12&gt;$B19),"X"," ")</f>
        <v xml:space="preserve"> </v>
      </c>
      <c r="F19" s="42" t="str">
        <f t="shared" si="6"/>
        <v xml:space="preserve"> </v>
      </c>
      <c r="G19" s="42" t="str">
        <f t="shared" si="6"/>
        <v xml:space="preserve"> </v>
      </c>
      <c r="H19" s="42" t="str">
        <f t="shared" si="6"/>
        <v xml:space="preserve"> </v>
      </c>
      <c r="I19" s="42" t="str">
        <f t="shared" si="6"/>
        <v xml:space="preserve"> </v>
      </c>
      <c r="J19" s="42" t="str">
        <f t="shared" si="6"/>
        <v xml:space="preserve"> </v>
      </c>
      <c r="K19" s="42" t="str">
        <f t="shared" si="6"/>
        <v xml:space="preserve"> </v>
      </c>
      <c r="L19" s="42" t="str">
        <f t="shared" si="6"/>
        <v xml:space="preserve"> </v>
      </c>
      <c r="M19" s="42" t="str">
        <f t="shared" si="6"/>
        <v xml:space="preserve"> </v>
      </c>
      <c r="N19" s="42" t="str">
        <f t="shared" si="6"/>
        <v xml:space="preserve"> </v>
      </c>
      <c r="O19" s="42" t="str">
        <f t="shared" si="6"/>
        <v xml:space="preserve"> </v>
      </c>
      <c r="P19" s="42" t="str">
        <f t="shared" si="6"/>
        <v xml:space="preserve"> </v>
      </c>
      <c r="Q19" s="42" t="str">
        <f t="shared" si="6"/>
        <v xml:space="preserve"> </v>
      </c>
      <c r="R19" s="42" t="str">
        <f t="shared" si="6"/>
        <v xml:space="preserve"> </v>
      </c>
      <c r="S19" s="42" t="str">
        <f t="shared" si="6"/>
        <v xml:space="preserve"> </v>
      </c>
      <c r="T19" s="42" t="str">
        <f t="shared" si="6"/>
        <v xml:space="preserve"> </v>
      </c>
      <c r="U19" s="42" t="str">
        <f t="shared" si="6"/>
        <v xml:space="preserve"> </v>
      </c>
      <c r="V19" s="42" t="str">
        <f t="shared" si="6"/>
        <v xml:space="preserve"> </v>
      </c>
      <c r="W19" s="42" t="str">
        <f t="shared" si="6"/>
        <v xml:space="preserve"> </v>
      </c>
      <c r="X19" s="42" t="str">
        <f t="shared" si="6"/>
        <v xml:space="preserve"> </v>
      </c>
      <c r="Y19" s="42" t="str">
        <f t="shared" si="6"/>
        <v xml:space="preserve"> </v>
      </c>
      <c r="Z19" s="42" t="str">
        <f t="shared" si="6"/>
        <v xml:space="preserve"> </v>
      </c>
      <c r="AA19" s="42" t="str">
        <f t="shared" si="6"/>
        <v xml:space="preserve"> </v>
      </c>
      <c r="AB19" s="42" t="str">
        <f t="shared" si="6"/>
        <v xml:space="preserve"> </v>
      </c>
      <c r="AC19" s="42" t="str">
        <f t="shared" si="6"/>
        <v xml:space="preserve"> </v>
      </c>
      <c r="AD19" s="42" t="str">
        <f t="shared" si="6"/>
        <v xml:space="preserve"> </v>
      </c>
      <c r="AE19" s="42" t="str">
        <f t="shared" si="6"/>
        <v xml:space="preserve"> </v>
      </c>
      <c r="AF19" s="42" t="str">
        <f t="shared" si="6"/>
        <v xml:space="preserve"> </v>
      </c>
      <c r="AG19" s="42" t="str">
        <f t="shared" si="6"/>
        <v xml:space="preserve"> </v>
      </c>
      <c r="AH19" s="42" t="str">
        <f t="shared" si="6"/>
        <v xml:space="preserve"> </v>
      </c>
      <c r="AI19" s="42" t="str">
        <f t="shared" si="6"/>
        <v xml:space="preserve"> </v>
      </c>
      <c r="AJ19" s="42" t="str">
        <f t="shared" si="6"/>
        <v xml:space="preserve"> </v>
      </c>
      <c r="AK19" s="42" t="str">
        <f t="shared" si="6"/>
        <v xml:space="preserve"> </v>
      </c>
      <c r="AL19" s="42" t="str">
        <f t="shared" si="6"/>
        <v xml:space="preserve"> </v>
      </c>
      <c r="AM19" s="42" t="str">
        <f t="shared" si="6"/>
        <v xml:space="preserve"> </v>
      </c>
      <c r="AN19" s="42" t="str">
        <f t="shared" si="6"/>
        <v xml:space="preserve"> </v>
      </c>
      <c r="AO19" s="42" t="str">
        <f t="shared" si="6"/>
        <v xml:space="preserve"> </v>
      </c>
      <c r="AP19" s="42" t="str">
        <f t="shared" si="6"/>
        <v xml:space="preserve"> </v>
      </c>
      <c r="AQ19" s="42" t="str">
        <f t="shared" si="6"/>
        <v xml:space="preserve"> </v>
      </c>
      <c r="AR19" s="42" t="str">
        <f t="shared" si="6"/>
        <v xml:space="preserve"> </v>
      </c>
      <c r="AS19" s="42" t="str">
        <f t="shared" si="6"/>
        <v xml:space="preserve"> </v>
      </c>
      <c r="AT19" s="42" t="str">
        <f t="shared" si="6"/>
        <v xml:space="preserve"> </v>
      </c>
      <c r="AU19" s="42" t="str">
        <f t="shared" si="6"/>
        <v xml:space="preserve"> </v>
      </c>
      <c r="AV19" s="42" t="str">
        <f t="shared" si="6"/>
        <v xml:space="preserve"> </v>
      </c>
      <c r="AW19" s="42" t="str">
        <f t="shared" si="6"/>
        <v xml:space="preserve"> </v>
      </c>
      <c r="AX19" s="42" t="str">
        <f t="shared" si="6"/>
        <v xml:space="preserve"> </v>
      </c>
      <c r="AY19" s="42" t="str">
        <f t="shared" si="6"/>
        <v xml:space="preserve"> </v>
      </c>
      <c r="AZ19" s="42" t="str">
        <f t="shared" si="6"/>
        <v xml:space="preserve"> </v>
      </c>
      <c r="BA19" s="42" t="str">
        <f t="shared" si="6"/>
        <v xml:space="preserve"> </v>
      </c>
      <c r="BB19" s="42" t="str">
        <f t="shared" si="6"/>
        <v xml:space="preserve"> </v>
      </c>
      <c r="BC19" s="42" t="str">
        <f t="shared" si="6"/>
        <v xml:space="preserve"> </v>
      </c>
      <c r="BD19" s="61" t="str">
        <f t="shared" si="6"/>
        <v xml:space="preserve"> </v>
      </c>
      <c r="BE19" s="28"/>
      <c r="BF19" s="28"/>
    </row>
    <row r="20" spans="1:58" s="70" customFormat="1" ht="20.100000000000001" customHeight="1" x14ac:dyDescent="0.25">
      <c r="A20" s="64" t="s">
        <v>106</v>
      </c>
      <c r="B20" s="244">
        <v>42828</v>
      </c>
      <c r="C20" s="245"/>
      <c r="D20" s="266"/>
      <c r="E20" s="80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81"/>
      <c r="BE20" s="69"/>
      <c r="BF20" s="69"/>
    </row>
    <row r="21" spans="1:58" s="2" customFormat="1" ht="20.100000000000001" customHeight="1" x14ac:dyDescent="0.25">
      <c r="A21" s="152" t="s">
        <v>1</v>
      </c>
      <c r="B21" s="153"/>
      <c r="C21" s="154" t="str">
        <f>TEXT('key dates'!B12,"ddd m/d/yy")&amp;" to "&amp;TEXT('key dates'!C12,"ddd m/d/yy")</f>
        <v>N/A to N/A</v>
      </c>
      <c r="D21" s="267"/>
      <c r="E21" s="155" t="str">
        <f>IF(OR('key dates'!$C$12="N/A", 'key dates'!$B$12="N/A")," ",(IF(AND(E12&gt;='key dates'!$B$12,E12&lt;='key dates'!$C$12),"X",IF(AND('key dates'!$B$12&gt;=E$12,F$12&gt;'key dates'!$B$12),"X"," "))))</f>
        <v xml:space="preserve"> </v>
      </c>
      <c r="F21" s="50" t="str">
        <f>IF(OR('key dates'!$C$12="N/A", 'key dates'!$B$12="N/A")," ",(IF(AND(F12&gt;='key dates'!$B$12,F12&lt;='key dates'!$C$12),"X",IF(AND('key dates'!$B$12&gt;=F$12,G$12&gt;'key dates'!$B$12),"X"," "))))</f>
        <v xml:space="preserve"> </v>
      </c>
      <c r="G21" s="50" t="str">
        <f>IF(OR('key dates'!$C$12="N/A", 'key dates'!$B$12="N/A")," ",(IF(AND(G12&gt;='key dates'!$B$12,G12&lt;='key dates'!$C$12),"X",IF(AND('key dates'!$B$12&gt;=G$12,H$12&gt;'key dates'!$B$12),"X"," "))))</f>
        <v xml:space="preserve"> </v>
      </c>
      <c r="H21" s="50" t="str">
        <f>IF(OR('key dates'!$C$12="N/A", 'key dates'!$B$12="N/A")," ",(IF(AND(H12&gt;='key dates'!$B$12,H12&lt;='key dates'!$C$12),"X",IF(AND('key dates'!$B$12&gt;=H$12,I$12&gt;'key dates'!$B$12),"X"," "))))</f>
        <v xml:space="preserve"> </v>
      </c>
      <c r="I21" s="50" t="str">
        <f>IF(OR('key dates'!$C$12="N/A", 'key dates'!$B$12="N/A")," ",(IF(AND(I12&gt;='key dates'!$B$12,I12&lt;='key dates'!$C$12),"X",IF(AND('key dates'!$B$12&gt;=I$12,J$12&gt;'key dates'!$B$12),"X"," "))))</f>
        <v xml:space="preserve"> </v>
      </c>
      <c r="J21" s="50" t="str">
        <f>IF(OR('key dates'!$C$12="N/A", 'key dates'!$B$12="N/A")," ",(IF(AND(J12&gt;='key dates'!$B$12,J12&lt;='key dates'!$C$12),"X",IF(AND('key dates'!$B$12&gt;=J$12,K$12&gt;'key dates'!$B$12),"X"," "))))</f>
        <v xml:space="preserve"> </v>
      </c>
      <c r="K21" s="50" t="str">
        <f>IF(OR('key dates'!$C$12="N/A", 'key dates'!$B$12="N/A")," ",(IF(AND(K12&gt;='key dates'!$B$12,K12&lt;='key dates'!$C$12),"X",IF(AND('key dates'!$B$12&gt;=K$12,L$12&gt;'key dates'!$B$12),"X"," "))))</f>
        <v xml:space="preserve"> </v>
      </c>
      <c r="L21" s="50" t="str">
        <f>IF(OR('key dates'!$C$12="N/A", 'key dates'!$B$12="N/A")," ",(IF(AND(L12&gt;='key dates'!$B$12,L12&lt;='key dates'!$C$12),"X",IF(AND('key dates'!$B$12&gt;=L$12,M$12&gt;'key dates'!$B$12),"X"," "))))</f>
        <v xml:space="preserve"> </v>
      </c>
      <c r="M21" s="50" t="str">
        <f>IF(OR('key dates'!$C$12="N/A", 'key dates'!$B$12="N/A")," ",(IF(AND(M12&gt;='key dates'!$B$12,M12&lt;='key dates'!$C$12),"X",IF(AND('key dates'!$B$12&gt;=M$12,N$12&gt;'key dates'!$B$12),"X"," "))))</f>
        <v xml:space="preserve"> </v>
      </c>
      <c r="N21" s="50" t="str">
        <f>IF(OR('key dates'!$C$12="N/A", 'key dates'!$B$12="N/A")," ",(IF(AND(N12&gt;='key dates'!$B$12,N12&lt;='key dates'!$C$12),"X",IF(AND('key dates'!$B$12&gt;=N$12,O$12&gt;'key dates'!$B$12),"X"," "))))</f>
        <v xml:space="preserve"> </v>
      </c>
      <c r="O21" s="50" t="str">
        <f>IF(OR('key dates'!$C$12="N/A", 'key dates'!$B$12="N/A")," ",(IF(AND(O12&gt;='key dates'!$B$12,O12&lt;='key dates'!$C$12),"X",IF(AND('key dates'!$B$12&gt;=O$12,P$12&gt;'key dates'!$B$12),"X"," "))))</f>
        <v xml:space="preserve"> </v>
      </c>
      <c r="P21" s="50" t="str">
        <f>IF(OR('key dates'!$C$12="N/A", 'key dates'!$B$12="N/A")," ",(IF(AND(P12&gt;='key dates'!$B$12,P12&lt;='key dates'!$C$12),"X",IF(AND('key dates'!$B$12&gt;=P$12,Q$12&gt;'key dates'!$B$12),"X"," "))))</f>
        <v xml:space="preserve"> </v>
      </c>
      <c r="Q21" s="50" t="str">
        <f>IF(OR('key dates'!$C$12="N/A", 'key dates'!$B$12="N/A")," ",(IF(AND(Q12&gt;='key dates'!$B$12,Q12&lt;='key dates'!$C$12),"X",IF(AND('key dates'!$B$12&gt;=Q$12,R$12&gt;'key dates'!$B$12),"X"," "))))</f>
        <v xml:space="preserve"> </v>
      </c>
      <c r="R21" s="50" t="str">
        <f>IF(OR('key dates'!$C$12="N/A", 'key dates'!$B$12="N/A")," ",(IF(AND(R12&gt;='key dates'!$B$12,R12&lt;='key dates'!$C$12),"X",IF(AND('key dates'!$B$12&gt;=R$12,S$12&gt;'key dates'!$B$12),"X"," "))))</f>
        <v xml:space="preserve"> </v>
      </c>
      <c r="S21" s="50" t="str">
        <f>IF(OR('key dates'!$C$12="N/A", 'key dates'!$B$12="N/A")," ",(IF(AND(S12&gt;='key dates'!$B$12,S12&lt;='key dates'!$C$12),"X",IF(AND('key dates'!$B$12&gt;=S$12,T$12&gt;'key dates'!$B$12),"X"," "))))</f>
        <v xml:space="preserve"> </v>
      </c>
      <c r="T21" s="50" t="str">
        <f>IF(OR('key dates'!$C$12="N/A", 'key dates'!$B$12="N/A")," ",(IF(AND(T12&gt;='key dates'!$B$12,T12&lt;='key dates'!$C$12),"X",IF(AND('key dates'!$B$12&gt;=T$12,U$12&gt;'key dates'!$B$12),"X"," "))))</f>
        <v xml:space="preserve"> </v>
      </c>
      <c r="U21" s="50" t="str">
        <f>IF(OR('key dates'!$C$12="N/A", 'key dates'!$B$12="N/A")," ",(IF(AND(U12&gt;='key dates'!$B$12,U12&lt;='key dates'!$C$12),"X",IF(AND('key dates'!$B$12&gt;=U$12,V$12&gt;'key dates'!$B$12),"X"," "))))</f>
        <v xml:space="preserve"> </v>
      </c>
      <c r="V21" s="50" t="str">
        <f>IF(OR('key dates'!$C$12="N/A", 'key dates'!$B$12="N/A")," ",(IF(AND(V12&gt;='key dates'!$B$12,V12&lt;='key dates'!$C$12),"X",IF(AND('key dates'!$B$12&gt;=V$12,W$12&gt;'key dates'!$B$12),"X"," "))))</f>
        <v xml:space="preserve"> </v>
      </c>
      <c r="W21" s="50" t="str">
        <f>IF(OR('key dates'!$C$12="N/A", 'key dates'!$B$12="N/A")," ",(IF(AND(W12&gt;='key dates'!$B$12,W12&lt;='key dates'!$C$12),"X",IF(AND('key dates'!$B$12&gt;=W$12,X$12&gt;'key dates'!$B$12),"X"," "))))</f>
        <v xml:space="preserve"> </v>
      </c>
      <c r="X21" s="50" t="str">
        <f>IF(OR('key dates'!$C$12="N/A", 'key dates'!$B$12="N/A")," ",(IF(AND(X12&gt;='key dates'!$B$12,X12&lt;='key dates'!$C$12),"X",IF(AND('key dates'!$B$12&gt;=X$12,Y$12&gt;'key dates'!$B$12),"X"," "))))</f>
        <v xml:space="preserve"> </v>
      </c>
      <c r="Y21" s="50" t="str">
        <f>IF(OR('key dates'!$C$12="N/A", 'key dates'!$B$12="N/A")," ",(IF(AND(Y12&gt;='key dates'!$B$12,Y12&lt;='key dates'!$C$12),"X",IF(AND('key dates'!$B$12&gt;=Y$12,Z$12&gt;'key dates'!$B$12),"X"," "))))</f>
        <v xml:space="preserve"> </v>
      </c>
      <c r="Z21" s="50" t="str">
        <f>IF(OR('key dates'!$C$12="N/A", 'key dates'!$B$12="N/A")," ",(IF(AND(Z12&gt;='key dates'!$B$12,Z12&lt;='key dates'!$C$12),"X",IF(AND('key dates'!$B$12&gt;=Z$12,AA$12&gt;'key dates'!$B$12),"X"," "))))</f>
        <v xml:space="preserve"> </v>
      </c>
      <c r="AA21" s="50" t="str">
        <f>IF(OR('key dates'!$C$12="N/A", 'key dates'!$B$12="N/A")," ",(IF(AND(AA12&gt;='key dates'!$B$12,AA12&lt;='key dates'!$C$12),"X",IF(AND('key dates'!$B$12&gt;=AA$12,AB$12&gt;'key dates'!$B$12),"X"," "))))</f>
        <v xml:space="preserve"> </v>
      </c>
      <c r="AB21" s="50" t="str">
        <f>IF(OR('key dates'!$C$12="N/A", 'key dates'!$B$12="N/A")," ",(IF(AND(AB12&gt;='key dates'!$B$12,AB12&lt;='key dates'!$C$12),"X",IF(AND('key dates'!$B$12&gt;=AB$12,AC$12&gt;'key dates'!$B$12),"X"," "))))</f>
        <v xml:space="preserve"> </v>
      </c>
      <c r="AC21" s="50" t="str">
        <f>IF(OR('key dates'!$C$12="N/A", 'key dates'!$B$12="N/A")," ",(IF(AND(AC12&gt;='key dates'!$B$12,AC12&lt;='key dates'!$C$12),"X",IF(AND('key dates'!$B$12&gt;=AC$12,AD$12&gt;'key dates'!$B$12),"X"," "))))</f>
        <v xml:space="preserve"> </v>
      </c>
      <c r="AD21" s="50" t="str">
        <f>IF(OR('key dates'!$C$12="N/A", 'key dates'!$B$12="N/A")," ",(IF(AND(AD12&gt;='key dates'!$B$12,AD12&lt;='key dates'!$C$12),"X",IF(AND('key dates'!$B$12&gt;=AD$12,AE$12&gt;'key dates'!$B$12),"X"," "))))</f>
        <v xml:space="preserve"> </v>
      </c>
      <c r="AE21" s="50" t="str">
        <f>IF(OR('key dates'!$C$12="N/A", 'key dates'!$B$12="N/A")," ",(IF(AND(AE12&gt;='key dates'!$B$12,AE12&lt;='key dates'!$C$12),"X",IF(AND('key dates'!$B$12&gt;=AE$12,AF$12&gt;'key dates'!$B$12),"X"," "))))</f>
        <v xml:space="preserve"> </v>
      </c>
      <c r="AF21" s="50" t="str">
        <f>IF(OR('key dates'!$C$12="N/A", 'key dates'!$B$12="N/A")," ",(IF(AND(AF12&gt;='key dates'!$B$12,AF12&lt;='key dates'!$C$12),"X",IF(AND('key dates'!$B$12&gt;=AF$12,AG$12&gt;'key dates'!$B$12),"X"," "))))</f>
        <v xml:space="preserve"> </v>
      </c>
      <c r="AG21" s="50" t="str">
        <f>IF(OR('key dates'!$C$12="N/A", 'key dates'!$B$12="N/A")," ",(IF(AND(AG12&gt;='key dates'!$B$12,AG12&lt;='key dates'!$C$12),"X",IF(AND('key dates'!$B$12&gt;=AG$12,AH$12&gt;'key dates'!$B$12),"X"," "))))</f>
        <v xml:space="preserve"> </v>
      </c>
      <c r="AH21" s="50" t="str">
        <f>IF(OR('key dates'!$C$12="N/A", 'key dates'!$B$12="N/A")," ",(IF(AND(AH12&gt;='key dates'!$B$12,AH12&lt;='key dates'!$C$12),"X",IF(AND('key dates'!$B$12&gt;=AH$12,AI$12&gt;'key dates'!$B$12),"X"," "))))</f>
        <v xml:space="preserve"> </v>
      </c>
      <c r="AI21" s="50" t="str">
        <f>IF(OR('key dates'!$C$12="N/A", 'key dates'!$B$12="N/A")," ",(IF(AND(AI12&gt;='key dates'!$B$12,AI12&lt;='key dates'!$C$12),"X",IF(AND('key dates'!$B$12&gt;=AI$12,AJ$12&gt;'key dates'!$B$12),"X"," "))))</f>
        <v xml:space="preserve"> </v>
      </c>
      <c r="AJ21" s="50" t="str">
        <f>IF(OR('key dates'!$C$12="N/A", 'key dates'!$B$12="N/A")," ",(IF(AND(AJ12&gt;='key dates'!$B$12,AJ12&lt;='key dates'!$C$12),"X",IF(AND('key dates'!$B$12&gt;=AJ$12,AK$12&gt;'key dates'!$B$12),"X"," "))))</f>
        <v xml:space="preserve"> </v>
      </c>
      <c r="AK21" s="50" t="str">
        <f>IF(OR('key dates'!$C$12="N/A", 'key dates'!$B$12="N/A")," ",(IF(AND(AK12&gt;='key dates'!$B$12,AK12&lt;='key dates'!$C$12),"X",IF(AND('key dates'!$B$12&gt;=AK$12,AL$12&gt;'key dates'!$B$12),"X"," "))))</f>
        <v xml:space="preserve"> </v>
      </c>
      <c r="AL21" s="50" t="str">
        <f>IF(OR('key dates'!$C$12="N/A", 'key dates'!$B$12="N/A")," ",(IF(AND(AL12&gt;='key dates'!$B$12,AL12&lt;='key dates'!$C$12),"X",IF(AND('key dates'!$B$12&gt;=AL$12,AM$12&gt;'key dates'!$B$12),"X"," "))))</f>
        <v xml:space="preserve"> </v>
      </c>
      <c r="AM21" s="50" t="str">
        <f>IF(OR('key dates'!$C$12="N/A", 'key dates'!$B$12="N/A")," ",(IF(AND(AM12&gt;='key dates'!$B$12,AM12&lt;='key dates'!$C$12),"X",IF(AND('key dates'!$B$12&gt;=AM$12,AN$12&gt;'key dates'!$B$12),"X"," "))))</f>
        <v xml:space="preserve"> </v>
      </c>
      <c r="AN21" s="50" t="str">
        <f>IF(OR('key dates'!$C$12="N/A", 'key dates'!$B$12="N/A")," ",(IF(AND(AN12&gt;='key dates'!$B$12,AN12&lt;='key dates'!$C$12),"X",IF(AND('key dates'!$B$12&gt;=AN$12,AO$12&gt;'key dates'!$B$12),"X"," "))))</f>
        <v xml:space="preserve"> </v>
      </c>
      <c r="AO21" s="50" t="str">
        <f>IF(OR('key dates'!$C$12="N/A", 'key dates'!$B$12="N/A")," ",(IF(AND(AO12&gt;='key dates'!$B$12,AO12&lt;='key dates'!$C$12),"X",IF(AND('key dates'!$B$12&gt;=AO$12,AP$12&gt;'key dates'!$B$12),"X"," "))))</f>
        <v xml:space="preserve"> </v>
      </c>
      <c r="AP21" s="50" t="str">
        <f>IF(OR('key dates'!$C$12="N/A", 'key dates'!$B$12="N/A")," ",(IF(AND(AP12&gt;='key dates'!$B$12,AP12&lt;='key dates'!$C$12),"X",IF(AND('key dates'!$B$12&gt;=AP$12,AQ$12&gt;'key dates'!$B$12),"X"," "))))</f>
        <v xml:space="preserve"> </v>
      </c>
      <c r="AQ21" s="50" t="str">
        <f>IF(OR('key dates'!$C$12="N/A", 'key dates'!$B$12="N/A")," ",(IF(AND(AQ12&gt;='key dates'!$B$12,AQ12&lt;='key dates'!$C$12),"X",IF(AND('key dates'!$B$12&gt;=AQ$12,AR$12&gt;'key dates'!$B$12),"X"," "))))</f>
        <v xml:space="preserve"> </v>
      </c>
      <c r="AR21" s="50" t="str">
        <f>IF(OR('key dates'!$C$12="N/A", 'key dates'!$B$12="N/A")," ",(IF(AND(AR12&gt;='key dates'!$B$12,AR12&lt;='key dates'!$C$12),"X",IF(AND('key dates'!$B$12&gt;=AR$12,AS$12&gt;'key dates'!$B$12),"X"," "))))</f>
        <v xml:space="preserve"> </v>
      </c>
      <c r="AS21" s="50" t="str">
        <f>IF(OR('key dates'!$C$12="N/A", 'key dates'!$B$12="N/A")," ",(IF(AND(AS12&gt;='key dates'!$B$12,AS12&lt;='key dates'!$C$12),"X",IF(AND('key dates'!$B$12&gt;=AS$12,AT$12&gt;'key dates'!$B$12),"X"," "))))</f>
        <v xml:space="preserve"> </v>
      </c>
      <c r="AT21" s="50" t="str">
        <f>IF(OR('key dates'!$C$12="N/A", 'key dates'!$B$12="N/A")," ",(IF(AND(AT12&gt;='key dates'!$B$12,AT12&lt;='key dates'!$C$12),"X",IF(AND('key dates'!$B$12&gt;=AT$12,AU$12&gt;'key dates'!$B$12),"X"," "))))</f>
        <v xml:space="preserve"> </v>
      </c>
      <c r="AU21" s="50" t="str">
        <f>IF(OR('key dates'!$C$12="N/A", 'key dates'!$B$12="N/A")," ",(IF(AND(AU12&gt;='key dates'!$B$12,AU12&lt;='key dates'!$C$12),"X",IF(AND('key dates'!$B$12&gt;=AU$12,AV$12&gt;'key dates'!$B$12),"X"," "))))</f>
        <v xml:space="preserve"> </v>
      </c>
      <c r="AV21" s="50" t="str">
        <f>IF(OR('key dates'!$C$12="N/A", 'key dates'!$B$12="N/A")," ",(IF(AND(AV12&gt;='key dates'!$B$12,AV12&lt;='key dates'!$C$12),"X",IF(AND('key dates'!$B$12&gt;=AV$12,AW$12&gt;'key dates'!$B$12),"X"," "))))</f>
        <v xml:space="preserve"> </v>
      </c>
      <c r="AW21" s="50" t="str">
        <f>IF(OR('key dates'!$C$12="N/A", 'key dates'!$B$12="N/A")," ",(IF(AND(AW12&gt;='key dates'!$B$12,AW12&lt;='key dates'!$C$12),"X",IF(AND('key dates'!$B$12&gt;=AW$12,AX$12&gt;'key dates'!$B$12),"X"," "))))</f>
        <v xml:space="preserve"> </v>
      </c>
      <c r="AX21" s="50" t="str">
        <f>IF(OR('key dates'!$C$12="N/A", 'key dates'!$B$12="N/A")," ",(IF(AND(AX12&gt;='key dates'!$B$12,AX12&lt;='key dates'!$C$12),"X",IF(AND('key dates'!$B$12&gt;=AX$12,AY$12&gt;'key dates'!$B$12),"X"," "))))</f>
        <v xml:space="preserve"> </v>
      </c>
      <c r="AY21" s="50" t="str">
        <f>IF(OR('key dates'!$C$12="N/A", 'key dates'!$B$12="N/A")," ",(IF(AND(AY12&gt;='key dates'!$B$12,AY12&lt;='key dates'!$C$12),"X",IF(AND('key dates'!$B$12&gt;=AY$12,AZ$12&gt;'key dates'!$B$12),"X"," "))))</f>
        <v xml:space="preserve"> </v>
      </c>
      <c r="AZ21" s="50" t="str">
        <f>IF(OR('key dates'!$C$12="N/A", 'key dates'!$B$12="N/A")," ",(IF(AND(AZ12&gt;='key dates'!$B$12,AZ12&lt;='key dates'!$C$12),"X",IF(AND('key dates'!$B$12&gt;=AZ$12,BA$12&gt;'key dates'!$B$12),"X"," "))))</f>
        <v xml:space="preserve"> </v>
      </c>
      <c r="BA21" s="50" t="str">
        <f>IF(OR('key dates'!$C$12="N/A", 'key dates'!$B$12="N/A")," ",(IF(AND(BA12&gt;='key dates'!$B$12,BA12&lt;='key dates'!$C$12),"X",IF(AND('key dates'!$B$12&gt;=BA$12,BB$12&gt;'key dates'!$B$12),"X"," "))))</f>
        <v xml:space="preserve"> </v>
      </c>
      <c r="BB21" s="50" t="str">
        <f>IF(OR('key dates'!$C$12="N/A", 'key dates'!$B$12="N/A")," ",(IF(AND(BB12&gt;='key dates'!$B$12,BB12&lt;='key dates'!$C$12),"X",IF(AND('key dates'!$B$12&gt;=BB$12,BC$12&gt;'key dates'!$B$12),"X"," "))))</f>
        <v xml:space="preserve"> </v>
      </c>
      <c r="BC21" s="50" t="str">
        <f>IF(OR('key dates'!$C$12="N/A", 'key dates'!$B$12="N/A")," ",(IF(AND(BC12&gt;='key dates'!$B$12,BC12&lt;='key dates'!$C$12),"X",IF(AND('key dates'!$B$12&gt;=BC$12,BD$12&gt;'key dates'!$B$12),"X"," "))))</f>
        <v xml:space="preserve"> </v>
      </c>
      <c r="BD21" s="62" t="str">
        <f>IF(OR('key dates'!$C$12="N/A", 'key dates'!$B$12="N/A")," ",(IF(AND(BD12&gt;='key dates'!$B$12,BD12&lt;='key dates'!$C$12),"X",IF(AND('key dates'!$B$12&gt;=BD$12,BE$12&gt;'key dates'!$B$12),"X"," "))))</f>
        <v xml:space="preserve"> </v>
      </c>
      <c r="BE21" s="28">
        <f t="shared" ref="BE21:BE84" si="7">COUNTIF(D21:BD21,"=X")</f>
        <v>0</v>
      </c>
      <c r="BF21" s="41"/>
    </row>
    <row r="22" spans="1:58" s="84" customFormat="1" ht="20.100000000000001" customHeight="1" thickBot="1" x14ac:dyDescent="0.3">
      <c r="A22" s="163" t="s">
        <v>8</v>
      </c>
      <c r="B22" s="164"/>
      <c r="C22" s="165">
        <f>ROUND('key dates'!D13,0)</f>
        <v>10</v>
      </c>
      <c r="D22" s="166"/>
      <c r="E22" s="167"/>
      <c r="F22" s="168"/>
      <c r="G22" s="168"/>
      <c r="H22" s="168"/>
      <c r="I22" s="168"/>
      <c r="J22" s="168" t="s">
        <v>16</v>
      </c>
      <c r="K22" s="168" t="s">
        <v>16</v>
      </c>
      <c r="L22" s="168" t="s">
        <v>16</v>
      </c>
      <c r="M22" s="168" t="s">
        <v>59</v>
      </c>
      <c r="N22" s="168" t="s">
        <v>59</v>
      </c>
      <c r="O22" s="168" t="s">
        <v>59</v>
      </c>
      <c r="P22" s="168" t="s">
        <v>59</v>
      </c>
      <c r="Q22" s="168" t="s">
        <v>59</v>
      </c>
      <c r="R22" s="168" t="s">
        <v>59</v>
      </c>
      <c r="S22" s="168" t="s">
        <v>59</v>
      </c>
      <c r="T22" s="168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70"/>
      <c r="BE22" s="82">
        <f t="shared" si="7"/>
        <v>10</v>
      </c>
      <c r="BF22" s="83"/>
    </row>
    <row r="23" spans="1:58" s="1" customFormat="1" ht="20.100000000000001" customHeight="1" thickTop="1" x14ac:dyDescent="0.25">
      <c r="A23" s="156" t="str">
        <f>'key dates'!A17</f>
        <v>MOBILIZATION</v>
      </c>
      <c r="B23" s="157"/>
      <c r="C23" s="158">
        <f>ROUND('key dates'!D17,0)</f>
        <v>1</v>
      </c>
      <c r="D23" s="159"/>
      <c r="E23" s="160"/>
      <c r="F23" s="161"/>
      <c r="G23" s="161" t="s">
        <v>59</v>
      </c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214"/>
      <c r="BE23" s="28">
        <f t="shared" si="7"/>
        <v>1</v>
      </c>
      <c r="BF23" s="28"/>
    </row>
    <row r="24" spans="1:58" s="70" customFormat="1" ht="20.100000000000001" customHeight="1" x14ac:dyDescent="0.25">
      <c r="A24" s="73" t="str">
        <f>'key dates'!A18</f>
        <v>CLEAR AND GRUB</v>
      </c>
      <c r="B24" s="74"/>
      <c r="C24" s="75">
        <f>ROUND('key dates'!D18,0)</f>
        <v>1</v>
      </c>
      <c r="D24" s="119"/>
      <c r="E24" s="120"/>
      <c r="F24" s="121"/>
      <c r="G24" s="121"/>
      <c r="H24" s="121" t="s">
        <v>59</v>
      </c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215"/>
      <c r="BE24" s="69">
        <f t="shared" si="7"/>
        <v>1</v>
      </c>
      <c r="BF24" s="69"/>
    </row>
    <row r="25" spans="1:58" s="1" customFormat="1" ht="20.100000000000001" customHeight="1" x14ac:dyDescent="0.25">
      <c r="A25" s="44" t="str">
        <f>'key dates'!A19</f>
        <v>EARTH EXCAVATION</v>
      </c>
      <c r="B25" s="45"/>
      <c r="C25" s="46">
        <f>ROUND('key dates'!D19,0)</f>
        <v>5</v>
      </c>
      <c r="D25" s="123"/>
      <c r="E25" s="116"/>
      <c r="F25" s="117"/>
      <c r="G25" s="117"/>
      <c r="H25" s="117"/>
      <c r="I25" s="117" t="s">
        <v>59</v>
      </c>
      <c r="J25" s="117"/>
      <c r="K25" s="117"/>
      <c r="L25" s="117"/>
      <c r="M25" s="117"/>
      <c r="N25" s="117"/>
      <c r="O25" s="117"/>
      <c r="P25" s="117"/>
      <c r="Q25" s="117"/>
      <c r="R25" s="117"/>
      <c r="S25" s="117" t="s">
        <v>59</v>
      </c>
      <c r="T25" s="117" t="s">
        <v>59</v>
      </c>
      <c r="U25" s="118"/>
      <c r="V25" s="118"/>
      <c r="W25" s="118"/>
      <c r="X25" s="118"/>
      <c r="Y25" s="118"/>
      <c r="Z25" s="118"/>
      <c r="AA25" s="118"/>
      <c r="AB25" s="118"/>
      <c r="AC25" s="118" t="s">
        <v>59</v>
      </c>
      <c r="AD25" s="118" t="s">
        <v>59</v>
      </c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216"/>
      <c r="BE25" s="28">
        <f t="shared" si="7"/>
        <v>5</v>
      </c>
      <c r="BF25" s="28"/>
    </row>
    <row r="26" spans="1:58" s="70" customFormat="1" ht="20.100000000000001" customHeight="1" x14ac:dyDescent="0.25">
      <c r="A26" s="73" t="str">
        <f>'key dates'!A20</f>
        <v>DRAINAGE STRUCTURES</v>
      </c>
      <c r="B26" s="74"/>
      <c r="C26" s="75">
        <f>ROUND('key dates'!D20,0)</f>
        <v>2</v>
      </c>
      <c r="D26" s="119"/>
      <c r="E26" s="120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2"/>
      <c r="V26" s="122"/>
      <c r="W26" s="122" t="s">
        <v>59</v>
      </c>
      <c r="X26" s="122"/>
      <c r="Y26" s="122"/>
      <c r="Z26" s="122"/>
      <c r="AA26" s="122"/>
      <c r="AB26" s="122"/>
      <c r="AC26" s="122"/>
      <c r="AD26" s="122"/>
      <c r="AE26" s="121"/>
      <c r="AF26" s="121"/>
      <c r="AG26" s="121" t="s">
        <v>59</v>
      </c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215"/>
      <c r="BE26" s="69">
        <f t="shared" si="7"/>
        <v>2</v>
      </c>
      <c r="BF26" s="69"/>
    </row>
    <row r="27" spans="1:58" s="1" customFormat="1" ht="20.100000000000001" customHeight="1" x14ac:dyDescent="0.25">
      <c r="A27" s="44" t="str">
        <f>'key dates'!A21</f>
        <v>STORM PIPE</v>
      </c>
      <c r="B27" s="45"/>
      <c r="C27" s="46">
        <f>ROUND('key dates'!D21,0)</f>
        <v>3</v>
      </c>
      <c r="D27" s="123"/>
      <c r="E27" s="116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8"/>
      <c r="V27" s="118"/>
      <c r="W27" s="118" t="s">
        <v>59</v>
      </c>
      <c r="X27" s="118"/>
      <c r="Y27" s="118"/>
      <c r="Z27" s="118"/>
      <c r="AA27" s="118"/>
      <c r="AB27" s="118"/>
      <c r="AC27" s="118"/>
      <c r="AD27" s="118"/>
      <c r="AE27" s="117"/>
      <c r="AF27" s="117"/>
      <c r="AG27" s="117" t="s">
        <v>59</v>
      </c>
      <c r="AH27" s="117" t="s">
        <v>59</v>
      </c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216"/>
      <c r="BE27" s="28">
        <f t="shared" si="7"/>
        <v>3</v>
      </c>
      <c r="BF27" s="28"/>
    </row>
    <row r="28" spans="1:58" s="70" customFormat="1" ht="20.100000000000001" customHeight="1" x14ac:dyDescent="0.25">
      <c r="A28" s="73" t="str">
        <f>'key dates'!A22</f>
        <v>WATERMAIN</v>
      </c>
      <c r="B28" s="74"/>
      <c r="C28" s="75">
        <f>ROUND('key dates'!D22,0)</f>
        <v>0</v>
      </c>
      <c r="D28" s="119"/>
      <c r="E28" s="120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215"/>
      <c r="BE28" s="69">
        <f t="shared" si="7"/>
        <v>0</v>
      </c>
      <c r="BF28" s="69"/>
    </row>
    <row r="29" spans="1:58" s="1" customFormat="1" ht="20.100000000000001" customHeight="1" x14ac:dyDescent="0.25">
      <c r="A29" s="44" t="str">
        <f>'key dates'!A23</f>
        <v>FORMATION OF SUBGRADE</v>
      </c>
      <c r="B29" s="45"/>
      <c r="C29" s="46">
        <f>ROUND('key dates'!D23,0)</f>
        <v>2</v>
      </c>
      <c r="D29" s="123"/>
      <c r="E29" s="116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8"/>
      <c r="V29" s="118"/>
      <c r="W29" s="118"/>
      <c r="X29" s="118" t="s">
        <v>59</v>
      </c>
      <c r="Y29" s="118"/>
      <c r="Z29" s="118"/>
      <c r="AA29" s="118"/>
      <c r="AB29" s="118"/>
      <c r="AC29" s="118"/>
      <c r="AD29" s="118"/>
      <c r="AE29" s="117"/>
      <c r="AF29" s="117"/>
      <c r="AG29" s="117"/>
      <c r="AH29" s="117"/>
      <c r="AI29" s="117" t="s">
        <v>59</v>
      </c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216"/>
      <c r="BE29" s="28">
        <f t="shared" si="7"/>
        <v>2</v>
      </c>
      <c r="BF29" s="28"/>
    </row>
    <row r="30" spans="1:58" s="70" customFormat="1" ht="20.100000000000001" customHeight="1" x14ac:dyDescent="0.25">
      <c r="A30" s="85" t="str">
        <f>'key dates'!A24</f>
        <v>SUBBASE/PROCESSED AGGREGATE BASE</v>
      </c>
      <c r="B30" s="74"/>
      <c r="C30" s="75">
        <f>ROUND('key dates'!D24,0)</f>
        <v>2</v>
      </c>
      <c r="D30" s="119"/>
      <c r="E30" s="120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2"/>
      <c r="V30" s="122"/>
      <c r="W30" s="122"/>
      <c r="X30" s="122" t="s">
        <v>59</v>
      </c>
      <c r="Y30" s="122"/>
      <c r="Z30" s="122"/>
      <c r="AA30" s="122"/>
      <c r="AB30" s="122"/>
      <c r="AC30" s="122"/>
      <c r="AD30" s="122"/>
      <c r="AE30" s="121"/>
      <c r="AF30" s="121"/>
      <c r="AG30" s="121"/>
      <c r="AH30" s="121"/>
      <c r="AI30" s="121" t="s">
        <v>59</v>
      </c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215"/>
      <c r="BE30" s="69">
        <f t="shared" si="7"/>
        <v>2</v>
      </c>
      <c r="BF30" s="69"/>
    </row>
    <row r="31" spans="1:58" s="1" customFormat="1" ht="20.100000000000001" customHeight="1" x14ac:dyDescent="0.25">
      <c r="A31" s="44" t="str">
        <f>'key dates'!A25</f>
        <v>MILLING</v>
      </c>
      <c r="B31" s="45"/>
      <c r="C31" s="46">
        <f>ROUND('key dates'!D25,0)</f>
        <v>1</v>
      </c>
      <c r="D31" s="123"/>
      <c r="E31" s="116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8"/>
      <c r="V31" s="118"/>
      <c r="W31" s="118"/>
      <c r="X31" s="118"/>
      <c r="Y31" s="118" t="s">
        <v>59</v>
      </c>
      <c r="Z31" s="118"/>
      <c r="AA31" s="118"/>
      <c r="AB31" s="118"/>
      <c r="AC31" s="118"/>
      <c r="AD31" s="118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216"/>
      <c r="BE31" s="28">
        <f t="shared" si="7"/>
        <v>1</v>
      </c>
      <c r="BF31" s="28"/>
    </row>
    <row r="32" spans="1:58" s="72" customFormat="1" ht="20.100000000000001" customHeight="1" x14ac:dyDescent="0.25">
      <c r="A32" s="73" t="str">
        <f>'key dates'!A26</f>
        <v>HMA S1</v>
      </c>
      <c r="B32" s="74"/>
      <c r="C32" s="75">
        <f>ROUND('key dates'!D26,0)</f>
        <v>2</v>
      </c>
      <c r="D32" s="119"/>
      <c r="E32" s="120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2"/>
      <c r="V32" s="122"/>
      <c r="W32" s="122"/>
      <c r="X32" s="122"/>
      <c r="Y32" s="122"/>
      <c r="Z32" s="122" t="s">
        <v>59</v>
      </c>
      <c r="AA32" s="122"/>
      <c r="AB32" s="122"/>
      <c r="AC32" s="122"/>
      <c r="AD32" s="122"/>
      <c r="AE32" s="121"/>
      <c r="AF32" s="121"/>
      <c r="AG32" s="121"/>
      <c r="AH32" s="121"/>
      <c r="AI32" s="121"/>
      <c r="AJ32" s="121"/>
      <c r="AK32" s="121" t="s">
        <v>59</v>
      </c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215"/>
      <c r="BE32" s="69">
        <f t="shared" si="7"/>
        <v>2</v>
      </c>
      <c r="BF32" s="71"/>
    </row>
    <row r="33" spans="1:58" s="1" customFormat="1" ht="20.100000000000001" customHeight="1" x14ac:dyDescent="0.25">
      <c r="A33" s="44" t="str">
        <f>'key dates'!A27</f>
        <v>HMA S0.5</v>
      </c>
      <c r="B33" s="45"/>
      <c r="C33" s="46">
        <f>ROUND('key dates'!D27,0)</f>
        <v>2</v>
      </c>
      <c r="D33" s="123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8"/>
      <c r="V33" s="118"/>
      <c r="W33" s="118"/>
      <c r="X33" s="118"/>
      <c r="Y33" s="118"/>
      <c r="Z33" s="118" t="s">
        <v>59</v>
      </c>
      <c r="AA33" s="118"/>
      <c r="AB33" s="118"/>
      <c r="AC33" s="118"/>
      <c r="AD33" s="118"/>
      <c r="AE33" s="117"/>
      <c r="AF33" s="117"/>
      <c r="AG33" s="117"/>
      <c r="AH33" s="117"/>
      <c r="AI33" s="117"/>
      <c r="AJ33" s="117"/>
      <c r="AK33" s="117" t="s">
        <v>59</v>
      </c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216"/>
      <c r="BE33" s="28">
        <f t="shared" si="7"/>
        <v>2</v>
      </c>
      <c r="BF33" s="28"/>
    </row>
    <row r="34" spans="1:58" s="70" customFormat="1" ht="20.100000000000001" customHeight="1" x14ac:dyDescent="0.25">
      <c r="A34" s="73" t="str">
        <f>'key dates'!A28</f>
        <v>SIDEWALK</v>
      </c>
      <c r="B34" s="74"/>
      <c r="C34" s="75">
        <f>ROUND('key dates'!D28,0)</f>
        <v>0</v>
      </c>
      <c r="D34" s="119"/>
      <c r="E34" s="120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215"/>
      <c r="BE34" s="69">
        <f t="shared" si="7"/>
        <v>0</v>
      </c>
      <c r="BF34" s="69"/>
    </row>
    <row r="35" spans="1:58" s="1" customFormat="1" ht="20.100000000000001" customHeight="1" x14ac:dyDescent="0.25">
      <c r="A35" s="44" t="str">
        <f>'key dates'!A29</f>
        <v>TRAFFIC SIGNAL</v>
      </c>
      <c r="B35" s="45"/>
      <c r="C35" s="46">
        <f>ROUND('key dates'!D29,0)</f>
        <v>0</v>
      </c>
      <c r="D35" s="123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216"/>
      <c r="BE35" s="28">
        <f t="shared" si="7"/>
        <v>0</v>
      </c>
      <c r="BF35" s="28"/>
    </row>
    <row r="36" spans="1:58" s="70" customFormat="1" ht="20.100000000000001" customHeight="1" x14ac:dyDescent="0.25">
      <c r="A36" s="73" t="str">
        <f>'key dates'!A30</f>
        <v>TEMP PAVE MARK FOR WINTER</v>
      </c>
      <c r="B36" s="74"/>
      <c r="C36" s="75">
        <f>ROUND('key dates'!D30,0)</f>
        <v>0</v>
      </c>
      <c r="D36" s="119"/>
      <c r="E36" s="120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215"/>
      <c r="BE36" s="69">
        <f t="shared" si="7"/>
        <v>0</v>
      </c>
      <c r="BF36" s="69"/>
    </row>
    <row r="37" spans="1:58" s="1" customFormat="1" ht="20.100000000000001" customHeight="1" x14ac:dyDescent="0.25">
      <c r="A37" s="44" t="str">
        <f>'key dates'!A31</f>
        <v>TRAFFIC SIGNS/PAVE MARKINGS</v>
      </c>
      <c r="B37" s="45"/>
      <c r="C37" s="46">
        <f>ROUND('key dates'!D31,0)</f>
        <v>2</v>
      </c>
      <c r="D37" s="123"/>
      <c r="E37" s="116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8"/>
      <c r="V37" s="118"/>
      <c r="W37" s="118"/>
      <c r="X37" s="118"/>
      <c r="Y37" s="118"/>
      <c r="Z37" s="118"/>
      <c r="AA37" s="118" t="s">
        <v>59</v>
      </c>
      <c r="AB37" s="118"/>
      <c r="AC37" s="118"/>
      <c r="AD37" s="118"/>
      <c r="AE37" s="117"/>
      <c r="AF37" s="117"/>
      <c r="AG37" s="117"/>
      <c r="AH37" s="117"/>
      <c r="AI37" s="117"/>
      <c r="AJ37" s="117"/>
      <c r="AK37" s="117"/>
      <c r="AL37" s="117" t="s">
        <v>59</v>
      </c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216"/>
      <c r="BE37" s="28">
        <f t="shared" si="7"/>
        <v>2</v>
      </c>
      <c r="BF37" s="28"/>
    </row>
    <row r="38" spans="1:58" s="70" customFormat="1" ht="20.100000000000001" customHeight="1" x14ac:dyDescent="0.25">
      <c r="A38" s="73" t="str">
        <f>'key dates'!A32</f>
        <v>TOP SOIL/TURF ESTABLISHMENT</v>
      </c>
      <c r="B38" s="74"/>
      <c r="C38" s="75">
        <f>ROUND('key dates'!D32,0)</f>
        <v>1</v>
      </c>
      <c r="D38" s="119"/>
      <c r="E38" s="120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1"/>
      <c r="AF38" s="121"/>
      <c r="AG38" s="121"/>
      <c r="AH38" s="121"/>
      <c r="AI38" s="121"/>
      <c r="AJ38" s="121"/>
      <c r="AK38" s="121" t="s">
        <v>59</v>
      </c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215"/>
      <c r="BE38" s="69">
        <f t="shared" si="7"/>
        <v>1</v>
      </c>
      <c r="BF38" s="69"/>
    </row>
    <row r="39" spans="1:58" s="1" customFormat="1" ht="20.100000000000001" customHeight="1" x14ac:dyDescent="0.25">
      <c r="A39" s="44" t="str">
        <f>'key dates'!A33</f>
        <v>PLANTINGS</v>
      </c>
      <c r="B39" s="45"/>
      <c r="C39" s="46">
        <f>'key dates'!D33</f>
        <v>0</v>
      </c>
      <c r="D39" s="123"/>
      <c r="E39" s="116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216"/>
      <c r="BE39" s="28">
        <f t="shared" si="7"/>
        <v>0</v>
      </c>
      <c r="BF39" s="28"/>
    </row>
    <row r="40" spans="1:58" s="70" customFormat="1" ht="20.100000000000001" customHeight="1" x14ac:dyDescent="0.25">
      <c r="A40" s="73" t="str">
        <f>'key dates'!A34</f>
        <v>UTILITY RELOCATIONS</v>
      </c>
      <c r="B40" s="74"/>
      <c r="C40" s="75">
        <f>'key dates'!D34</f>
        <v>0</v>
      </c>
      <c r="D40" s="119"/>
      <c r="E40" s="120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215"/>
      <c r="BE40" s="69">
        <f t="shared" si="7"/>
        <v>0</v>
      </c>
      <c r="BF40" s="69"/>
    </row>
    <row r="41" spans="1:58" s="1" customFormat="1" ht="20.100000000000001" customHeight="1" x14ac:dyDescent="0.25">
      <c r="A41" s="44" t="str">
        <f>'key dates'!A35</f>
        <v>MATERIAL PROCUREMENT/FABRICATION</v>
      </c>
      <c r="B41" s="45"/>
      <c r="C41" s="46">
        <f>'key dates'!D35</f>
        <v>0</v>
      </c>
      <c r="D41" s="123"/>
      <c r="E41" s="116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216"/>
      <c r="BE41" s="28">
        <f t="shared" si="7"/>
        <v>0</v>
      </c>
      <c r="BF41" s="28"/>
    </row>
    <row r="42" spans="1:58" s="70" customFormat="1" ht="20.100000000000001" customHeight="1" x14ac:dyDescent="0.25">
      <c r="A42" s="73" t="str">
        <f>'key dates'!A36</f>
        <v>HANDLING OF CONTAMINATED MATERIAL</v>
      </c>
      <c r="B42" s="74"/>
      <c r="C42" s="75">
        <f>'key dates'!D36</f>
        <v>0</v>
      </c>
      <c r="D42" s="119"/>
      <c r="E42" s="120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215"/>
      <c r="BE42" s="69">
        <f t="shared" si="7"/>
        <v>0</v>
      </c>
      <c r="BF42" s="69"/>
    </row>
    <row r="43" spans="1:58" s="1" customFormat="1" ht="20.100000000000001" customHeight="1" x14ac:dyDescent="0.25">
      <c r="A43" s="44" t="str">
        <f>'key dates'!A37</f>
        <v>BORROW</v>
      </c>
      <c r="B43" s="45"/>
      <c r="C43" s="46">
        <f>'key dates'!D37</f>
        <v>0</v>
      </c>
      <c r="D43" s="123"/>
      <c r="E43" s="116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216"/>
      <c r="BE43" s="28">
        <f t="shared" si="7"/>
        <v>0</v>
      </c>
      <c r="BF43" s="28"/>
    </row>
    <row r="44" spans="1:58" s="70" customFormat="1" ht="20.100000000000001" customHeight="1" x14ac:dyDescent="0.25">
      <c r="A44" s="73" t="str">
        <f>'key dates'!A38</f>
        <v>ROCK EX</v>
      </c>
      <c r="B44" s="74"/>
      <c r="C44" s="75">
        <f>'key dates'!D38</f>
        <v>4</v>
      </c>
      <c r="D44" s="119"/>
      <c r="E44" s="120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2" t="s">
        <v>59</v>
      </c>
      <c r="V44" s="122" t="s">
        <v>59</v>
      </c>
      <c r="W44" s="122"/>
      <c r="X44" s="122"/>
      <c r="Y44" s="122"/>
      <c r="Z44" s="122"/>
      <c r="AA44" s="122"/>
      <c r="AB44" s="122"/>
      <c r="AC44" s="122"/>
      <c r="AD44" s="122"/>
      <c r="AE44" s="121" t="s">
        <v>59</v>
      </c>
      <c r="AF44" s="121" t="s">
        <v>59</v>
      </c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215"/>
      <c r="BE44" s="69">
        <f t="shared" si="7"/>
        <v>4</v>
      </c>
      <c r="BF44" s="69"/>
    </row>
    <row r="45" spans="1:58" s="1" customFormat="1" ht="20.100000000000001" customHeight="1" x14ac:dyDescent="0.25">
      <c r="A45" s="44" t="str">
        <f>'key dates'!A39</f>
        <v>TPCBC</v>
      </c>
      <c r="B45" s="45"/>
      <c r="C45" s="46">
        <f>'key dates'!D39</f>
        <v>1</v>
      </c>
      <c r="D45" s="123"/>
      <c r="E45" s="116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 t="s">
        <v>59</v>
      </c>
      <c r="Q45" s="117"/>
      <c r="R45" s="117"/>
      <c r="S45" s="117"/>
      <c r="T45" s="117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7"/>
      <c r="BC45" s="117"/>
      <c r="BD45" s="216"/>
      <c r="BE45" s="28">
        <f t="shared" si="7"/>
        <v>1</v>
      </c>
      <c r="BF45" s="28"/>
    </row>
    <row r="46" spans="1:58" s="70" customFormat="1" ht="20.100000000000001" customHeight="1" x14ac:dyDescent="0.25">
      <c r="A46" s="73" t="str">
        <f>'key dates'!A40</f>
        <v>FILL</v>
      </c>
      <c r="B46" s="74"/>
      <c r="C46" s="75">
        <f>'key dates'!D40</f>
        <v>0</v>
      </c>
      <c r="D46" s="119"/>
      <c r="E46" s="120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215"/>
      <c r="BE46" s="69">
        <f t="shared" si="7"/>
        <v>0</v>
      </c>
      <c r="BF46" s="69"/>
    </row>
    <row r="47" spans="1:58" s="1" customFormat="1" ht="20.100000000000001" customHeight="1" x14ac:dyDescent="0.25">
      <c r="A47" s="44" t="str">
        <f>'key dates'!A41</f>
        <v>MEMBRANE</v>
      </c>
      <c r="B47" s="45"/>
      <c r="C47" s="46">
        <f>'key dates'!D41</f>
        <v>0</v>
      </c>
      <c r="D47" s="123"/>
      <c r="E47" s="116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216"/>
      <c r="BE47" s="28">
        <f t="shared" si="7"/>
        <v>0</v>
      </c>
      <c r="BF47" s="28"/>
    </row>
    <row r="48" spans="1:58" s="70" customFormat="1" ht="20.100000000000001" customHeight="1" x14ac:dyDescent="0.25">
      <c r="A48" s="73" t="str">
        <f>'key dates'!A42</f>
        <v>CURBING</v>
      </c>
      <c r="B48" s="74"/>
      <c r="C48" s="75">
        <f>'key dates'!D42</f>
        <v>2</v>
      </c>
      <c r="D48" s="119"/>
      <c r="E48" s="120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2"/>
      <c r="V48" s="122"/>
      <c r="W48" s="122"/>
      <c r="X48" s="122"/>
      <c r="Y48" s="122"/>
      <c r="Z48" s="122"/>
      <c r="AA48" s="122"/>
      <c r="AB48" s="122" t="s">
        <v>59</v>
      </c>
      <c r="AC48" s="122"/>
      <c r="AD48" s="122"/>
      <c r="AE48" s="121"/>
      <c r="AF48" s="121"/>
      <c r="AG48" s="121"/>
      <c r="AH48" s="121"/>
      <c r="AI48" s="121"/>
      <c r="AJ48" s="121"/>
      <c r="AK48" s="121"/>
      <c r="AL48" s="121"/>
      <c r="AM48" s="121" t="s">
        <v>59</v>
      </c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215"/>
      <c r="BE48" s="69">
        <f t="shared" si="7"/>
        <v>2</v>
      </c>
      <c r="BF48" s="69"/>
    </row>
    <row r="49" spans="1:58" s="1" customFormat="1" ht="20.100000000000001" customHeight="1" x14ac:dyDescent="0.25">
      <c r="A49" s="44" t="str">
        <f>'key dates'!A43</f>
        <v>GUIDERAIL</v>
      </c>
      <c r="B49" s="45"/>
      <c r="C49" s="46">
        <f>'key dates'!D43</f>
        <v>0</v>
      </c>
      <c r="D49" s="123"/>
      <c r="E49" s="116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216"/>
      <c r="BE49" s="28">
        <f t="shared" si="7"/>
        <v>0</v>
      </c>
      <c r="BF49" s="28"/>
    </row>
    <row r="50" spans="1:58" s="70" customFormat="1" ht="20.100000000000001" customHeight="1" x14ac:dyDescent="0.25">
      <c r="A50" s="73" t="str">
        <f>'key dates'!A44</f>
        <v>RIP-RAP</v>
      </c>
      <c r="B50" s="74"/>
      <c r="C50" s="75">
        <f>'key dates'!D44</f>
        <v>0</v>
      </c>
      <c r="D50" s="119"/>
      <c r="E50" s="120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215"/>
      <c r="BE50" s="69">
        <f t="shared" si="7"/>
        <v>0</v>
      </c>
      <c r="BF50" s="69"/>
    </row>
    <row r="51" spans="1:58" s="1" customFormat="1" ht="20.100000000000001" customHeight="1" x14ac:dyDescent="0.25">
      <c r="A51" s="44" t="str">
        <f>'key dates'!A45</f>
        <v>TEMPORARY SHEETING</v>
      </c>
      <c r="B51" s="45"/>
      <c r="C51" s="46">
        <f>'key dates'!D45</f>
        <v>0</v>
      </c>
      <c r="D51" s="123"/>
      <c r="E51" s="116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216"/>
      <c r="BE51" s="28">
        <f t="shared" si="7"/>
        <v>0</v>
      </c>
      <c r="BF51" s="28"/>
    </row>
    <row r="52" spans="1:58" s="70" customFormat="1" ht="20.100000000000001" customHeight="1" x14ac:dyDescent="0.25">
      <c r="A52" s="73" t="str">
        <f>'key dates'!A46</f>
        <v>COFFERDAM AND DEWATERING</v>
      </c>
      <c r="B52" s="74"/>
      <c r="C52" s="75">
        <f>'key dates'!D46</f>
        <v>0</v>
      </c>
      <c r="D52" s="119"/>
      <c r="E52" s="120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215"/>
      <c r="BE52" s="69">
        <f t="shared" si="7"/>
        <v>0</v>
      </c>
      <c r="BF52" s="69"/>
    </row>
    <row r="53" spans="1:58" s="1" customFormat="1" ht="20.100000000000001" customHeight="1" x14ac:dyDescent="0.25">
      <c r="A53" s="44" t="str">
        <f>'key dates'!A47</f>
        <v>STRUCTURE EXCAVATION</v>
      </c>
      <c r="B53" s="45"/>
      <c r="C53" s="46">
        <f>'key dates'!D47</f>
        <v>0</v>
      </c>
      <c r="D53" s="123"/>
      <c r="E53" s="116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216"/>
      <c r="BE53" s="28">
        <f t="shared" si="7"/>
        <v>0</v>
      </c>
      <c r="BF53" s="28"/>
    </row>
    <row r="54" spans="1:58" s="70" customFormat="1" ht="20.100000000000001" customHeight="1" x14ac:dyDescent="0.25">
      <c r="A54" s="73" t="str">
        <f>'key dates'!A48</f>
        <v>PILES/TEST PILES</v>
      </c>
      <c r="B54" s="74"/>
      <c r="C54" s="75">
        <f>'key dates'!D48</f>
        <v>0</v>
      </c>
      <c r="D54" s="119"/>
      <c r="E54" s="124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215"/>
      <c r="BE54" s="69">
        <f t="shared" si="7"/>
        <v>0</v>
      </c>
      <c r="BF54" s="69"/>
    </row>
    <row r="55" spans="1:58" s="1" customFormat="1" ht="20.100000000000001" customHeight="1" x14ac:dyDescent="0.25">
      <c r="A55" s="44" t="str">
        <f>'key dates'!A49</f>
        <v>TEMPORARY STRUCTURES</v>
      </c>
      <c r="B55" s="45"/>
      <c r="C55" s="46">
        <f>'key dates'!D49</f>
        <v>0</v>
      </c>
      <c r="D55" s="123"/>
      <c r="E55" s="126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216"/>
      <c r="BE55" s="28">
        <f t="shared" si="7"/>
        <v>0</v>
      </c>
      <c r="BF55" s="28"/>
    </row>
    <row r="56" spans="1:58" s="70" customFormat="1" ht="20.100000000000001" customHeight="1" x14ac:dyDescent="0.25">
      <c r="A56" s="73" t="str">
        <f>'key dates'!A50</f>
        <v>REMOVAL OF SUPERSTRUCTURE</v>
      </c>
      <c r="B56" s="74"/>
      <c r="C56" s="75">
        <f>'key dates'!D50</f>
        <v>0</v>
      </c>
      <c r="D56" s="119"/>
      <c r="E56" s="124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215"/>
      <c r="BE56" s="69">
        <f t="shared" si="7"/>
        <v>0</v>
      </c>
      <c r="BF56" s="69"/>
    </row>
    <row r="57" spans="1:58" s="1" customFormat="1" ht="20.100000000000001" customHeight="1" x14ac:dyDescent="0.25">
      <c r="A57" s="44" t="str">
        <f>'key dates'!A51</f>
        <v>SUBSTRUCTURE</v>
      </c>
      <c r="B57" s="45"/>
      <c r="C57" s="46">
        <f>'key dates'!D51</f>
        <v>0</v>
      </c>
      <c r="D57" s="123"/>
      <c r="E57" s="126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216"/>
      <c r="BE57" s="28">
        <f t="shared" si="7"/>
        <v>0</v>
      </c>
      <c r="BF57" s="28"/>
    </row>
    <row r="58" spans="1:58" s="70" customFormat="1" ht="20.100000000000001" customHeight="1" x14ac:dyDescent="0.25">
      <c r="A58" s="73" t="str">
        <f>'key dates'!A52</f>
        <v>SUPERSTRUCTURE</v>
      </c>
      <c r="B58" s="74"/>
      <c r="C58" s="75">
        <f>'key dates'!D52</f>
        <v>0</v>
      </c>
      <c r="D58" s="119"/>
      <c r="E58" s="120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215"/>
      <c r="BE58" s="69">
        <f t="shared" si="7"/>
        <v>0</v>
      </c>
      <c r="BF58" s="69"/>
    </row>
    <row r="59" spans="1:58" s="1" customFormat="1" ht="20.100000000000001" customHeight="1" x14ac:dyDescent="0.25">
      <c r="A59" s="44" t="str">
        <f>'key dates'!A53</f>
        <v>RETAINING WALLS</v>
      </c>
      <c r="B59" s="45"/>
      <c r="C59" s="46">
        <f>'key dates'!D53</f>
        <v>0</v>
      </c>
      <c r="D59" s="123"/>
      <c r="E59" s="116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216"/>
      <c r="BE59" s="28">
        <f t="shared" si="7"/>
        <v>0</v>
      </c>
      <c r="BF59" s="28"/>
    </row>
    <row r="60" spans="1:58" s="70" customFormat="1" ht="20.100000000000001" customHeight="1" x14ac:dyDescent="0.25">
      <c r="A60" s="73" t="str">
        <f>'key dates'!A54</f>
        <v>BEARING PADS</v>
      </c>
      <c r="B60" s="74"/>
      <c r="C60" s="75">
        <f>'key dates'!D54</f>
        <v>0</v>
      </c>
      <c r="D60" s="119"/>
      <c r="E60" s="120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215"/>
      <c r="BE60" s="69">
        <f t="shared" si="7"/>
        <v>0</v>
      </c>
      <c r="BF60" s="69"/>
    </row>
    <row r="61" spans="1:58" s="1" customFormat="1" ht="20.100000000000001" customHeight="1" x14ac:dyDescent="0.25">
      <c r="A61" s="44" t="str">
        <f>'key dates'!A55</f>
        <v>STRUCTURAL STEEL FABRICATION</v>
      </c>
      <c r="B61" s="45"/>
      <c r="C61" s="46">
        <f>'key dates'!D55</f>
        <v>0</v>
      </c>
      <c r="D61" s="123"/>
      <c r="E61" s="116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216"/>
      <c r="BE61" s="28">
        <f t="shared" si="7"/>
        <v>0</v>
      </c>
      <c r="BF61" s="28"/>
    </row>
    <row r="62" spans="1:58" s="70" customFormat="1" ht="20.100000000000001" customHeight="1" x14ac:dyDescent="0.25">
      <c r="A62" s="73" t="str">
        <f>'key dates'!A56</f>
        <v>STRUCTURAL STEEL DELIVERY</v>
      </c>
      <c r="B62" s="74"/>
      <c r="C62" s="75">
        <f>'key dates'!D56</f>
        <v>0</v>
      </c>
      <c r="D62" s="119"/>
      <c r="E62" s="120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215"/>
      <c r="BE62" s="69">
        <f t="shared" si="7"/>
        <v>0</v>
      </c>
      <c r="BF62" s="69"/>
    </row>
    <row r="63" spans="1:58" s="1" customFormat="1" ht="20.100000000000001" customHeight="1" x14ac:dyDescent="0.25">
      <c r="A63" s="44" t="str">
        <f>'key dates'!A57</f>
        <v>PAINTING</v>
      </c>
      <c r="B63" s="45"/>
      <c r="C63" s="46">
        <f>'key dates'!D57</f>
        <v>0</v>
      </c>
      <c r="D63" s="123"/>
      <c r="E63" s="116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216"/>
      <c r="BE63" s="28">
        <f t="shared" si="7"/>
        <v>0</v>
      </c>
      <c r="BF63" s="28"/>
    </row>
    <row r="64" spans="1:58" s="70" customFormat="1" ht="20.100000000000001" customHeight="1" x14ac:dyDescent="0.25">
      <c r="A64" s="73" t="str">
        <f>'key dates'!A58</f>
        <v>ILLUMINATION - BY LOCATION</v>
      </c>
      <c r="B64" s="74"/>
      <c r="C64" s="75">
        <f>'key dates'!D58</f>
        <v>0</v>
      </c>
      <c r="D64" s="119"/>
      <c r="E64" s="120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215"/>
      <c r="BE64" s="69">
        <f t="shared" si="7"/>
        <v>0</v>
      </c>
      <c r="BF64" s="69"/>
    </row>
    <row r="65" spans="1:58" s="1" customFormat="1" ht="20.100000000000001" customHeight="1" x14ac:dyDescent="0.25">
      <c r="A65" s="44" t="str">
        <f>'key dates'!A59</f>
        <v>SIGNALIZATION - BY INTERSECTION</v>
      </c>
      <c r="B65" s="45"/>
      <c r="C65" s="46">
        <f>'key dates'!D59</f>
        <v>0</v>
      </c>
      <c r="D65" s="123"/>
      <c r="E65" s="116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7"/>
      <c r="BC65" s="117"/>
      <c r="BD65" s="216"/>
      <c r="BE65" s="28">
        <f t="shared" si="7"/>
        <v>0</v>
      </c>
      <c r="BF65" s="28"/>
    </row>
    <row r="66" spans="1:58" s="70" customFormat="1" ht="20.100000000000001" customHeight="1" x14ac:dyDescent="0.25">
      <c r="A66" s="76" t="str">
        <f>'key dates'!A60</f>
        <v>TURF ESTABLISHMENT</v>
      </c>
      <c r="B66" s="77"/>
      <c r="C66" s="78">
        <f>'key dates'!D60</f>
        <v>0</v>
      </c>
      <c r="D66" s="119"/>
      <c r="E66" s="128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  <c r="BB66" s="129"/>
      <c r="BC66" s="129"/>
      <c r="BD66" s="217"/>
      <c r="BE66" s="69">
        <f t="shared" si="7"/>
        <v>0</v>
      </c>
      <c r="BF66" s="69"/>
    </row>
    <row r="67" spans="1:58" s="1" customFormat="1" ht="20.100000000000001" customHeight="1" x14ac:dyDescent="0.25">
      <c r="A67" s="47" t="str">
        <f>'key dates'!A61</f>
        <v>FACILITY - DIVISION 2 - EXISTING CONDITIONS</v>
      </c>
      <c r="B67" s="48"/>
      <c r="C67" s="49">
        <f>'key dates'!D61</f>
        <v>0</v>
      </c>
      <c r="D67" s="123"/>
      <c r="E67" s="131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2"/>
      <c r="AU67" s="132"/>
      <c r="AV67" s="132"/>
      <c r="AW67" s="132"/>
      <c r="AX67" s="132"/>
      <c r="AY67" s="132"/>
      <c r="AZ67" s="132"/>
      <c r="BA67" s="132"/>
      <c r="BB67" s="132"/>
      <c r="BC67" s="132"/>
      <c r="BD67" s="218"/>
      <c r="BE67" s="28">
        <f t="shared" si="7"/>
        <v>0</v>
      </c>
      <c r="BF67" s="28"/>
    </row>
    <row r="68" spans="1:58" s="70" customFormat="1" ht="20.100000000000001" customHeight="1" x14ac:dyDescent="0.25">
      <c r="A68" s="76" t="str">
        <f>'key dates'!A62</f>
        <v>FACILITY - DIVISION 3 - CONCRETE</v>
      </c>
      <c r="B68" s="77"/>
      <c r="C68" s="78">
        <f>'key dates'!D62</f>
        <v>0</v>
      </c>
      <c r="D68" s="119"/>
      <c r="E68" s="128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  <c r="AO68" s="129"/>
      <c r="AP68" s="129"/>
      <c r="AQ68" s="129"/>
      <c r="AR68" s="129"/>
      <c r="AS68" s="129"/>
      <c r="AT68" s="129"/>
      <c r="AU68" s="129"/>
      <c r="AV68" s="129"/>
      <c r="AW68" s="129"/>
      <c r="AX68" s="129"/>
      <c r="AY68" s="129"/>
      <c r="AZ68" s="129"/>
      <c r="BA68" s="129"/>
      <c r="BB68" s="129"/>
      <c r="BC68" s="129"/>
      <c r="BD68" s="217"/>
      <c r="BE68" s="69">
        <f t="shared" si="7"/>
        <v>0</v>
      </c>
      <c r="BF68" s="69"/>
    </row>
    <row r="69" spans="1:58" s="1" customFormat="1" ht="20.100000000000001" customHeight="1" x14ac:dyDescent="0.25">
      <c r="A69" s="47" t="str">
        <f>'key dates'!A63</f>
        <v>FACILITY - DIVISION 4 - MASONRY</v>
      </c>
      <c r="B69" s="48"/>
      <c r="C69" s="49">
        <f>'key dates'!D63</f>
        <v>0</v>
      </c>
      <c r="D69" s="123"/>
      <c r="E69" s="131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218"/>
      <c r="BE69" s="28">
        <f t="shared" si="7"/>
        <v>0</v>
      </c>
      <c r="BF69" s="28"/>
    </row>
    <row r="70" spans="1:58" s="70" customFormat="1" ht="20.100000000000001" customHeight="1" x14ac:dyDescent="0.25">
      <c r="A70" s="76" t="str">
        <f>'key dates'!A64</f>
        <v>FACILITY - DIVISION 5 - METALS</v>
      </c>
      <c r="B70" s="77"/>
      <c r="C70" s="78">
        <f>'key dates'!D64</f>
        <v>0</v>
      </c>
      <c r="D70" s="119"/>
      <c r="E70" s="128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129"/>
      <c r="AU70" s="129"/>
      <c r="AV70" s="129"/>
      <c r="AW70" s="129"/>
      <c r="AX70" s="129"/>
      <c r="AY70" s="129"/>
      <c r="AZ70" s="129"/>
      <c r="BA70" s="129"/>
      <c r="BB70" s="129"/>
      <c r="BC70" s="129"/>
      <c r="BD70" s="217"/>
      <c r="BE70" s="69">
        <f t="shared" si="7"/>
        <v>0</v>
      </c>
      <c r="BF70" s="69"/>
    </row>
    <row r="71" spans="1:58" s="1" customFormat="1" ht="20.100000000000001" customHeight="1" x14ac:dyDescent="0.25">
      <c r="A71" s="47" t="str">
        <f>'key dates'!A65</f>
        <v>FACILITY - DIVISION 6 - WOOD, PLASTIC, AND COMPOSITES</v>
      </c>
      <c r="B71" s="48"/>
      <c r="C71" s="49">
        <f>'key dates'!D65</f>
        <v>0</v>
      </c>
      <c r="D71" s="123"/>
      <c r="E71" s="131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2"/>
      <c r="AF71" s="132"/>
      <c r="AG71" s="132"/>
      <c r="AH71" s="132"/>
      <c r="AI71" s="132"/>
      <c r="AJ71" s="132"/>
      <c r="AK71" s="132"/>
      <c r="AL71" s="132"/>
      <c r="AM71" s="132"/>
      <c r="AN71" s="132"/>
      <c r="AO71" s="132"/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  <c r="BD71" s="218"/>
      <c r="BE71" s="28">
        <f t="shared" si="7"/>
        <v>0</v>
      </c>
      <c r="BF71" s="28"/>
    </row>
    <row r="72" spans="1:58" s="70" customFormat="1" ht="20.100000000000001" customHeight="1" x14ac:dyDescent="0.25">
      <c r="A72" s="76" t="str">
        <f>'key dates'!A66</f>
        <v>FACILITY - DIVISION 7 - THERMAL AND MOISTURE PROTECTION</v>
      </c>
      <c r="B72" s="77"/>
      <c r="C72" s="78">
        <f>'key dates'!D66</f>
        <v>0</v>
      </c>
      <c r="D72" s="119"/>
      <c r="E72" s="128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217"/>
      <c r="BE72" s="69">
        <f t="shared" si="7"/>
        <v>0</v>
      </c>
      <c r="BF72" s="69"/>
    </row>
    <row r="73" spans="1:58" s="1" customFormat="1" ht="20.100000000000001" customHeight="1" x14ac:dyDescent="0.25">
      <c r="A73" s="47" t="str">
        <f>'key dates'!A67</f>
        <v>FACILITY - DIVISION 8 - OPENINGS</v>
      </c>
      <c r="B73" s="48"/>
      <c r="C73" s="49">
        <f>'key dates'!D67</f>
        <v>0</v>
      </c>
      <c r="D73" s="123"/>
      <c r="E73" s="131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2"/>
      <c r="AF73" s="132"/>
      <c r="AG73" s="132"/>
      <c r="AH73" s="132"/>
      <c r="AI73" s="132"/>
      <c r="AJ73" s="132"/>
      <c r="AK73" s="132"/>
      <c r="AL73" s="132"/>
      <c r="AM73" s="132"/>
      <c r="AN73" s="132"/>
      <c r="AO73" s="132"/>
      <c r="AP73" s="132"/>
      <c r="AQ73" s="132"/>
      <c r="AR73" s="132"/>
      <c r="AS73" s="132"/>
      <c r="AT73" s="132"/>
      <c r="AU73" s="132"/>
      <c r="AV73" s="132"/>
      <c r="AW73" s="132"/>
      <c r="AX73" s="132"/>
      <c r="AY73" s="132"/>
      <c r="AZ73" s="132"/>
      <c r="BA73" s="132"/>
      <c r="BB73" s="132"/>
      <c r="BC73" s="132"/>
      <c r="BD73" s="218"/>
      <c r="BE73" s="28">
        <f t="shared" si="7"/>
        <v>0</v>
      </c>
      <c r="BF73" s="28"/>
    </row>
    <row r="74" spans="1:58" s="70" customFormat="1" ht="20.100000000000001" customHeight="1" x14ac:dyDescent="0.25">
      <c r="A74" s="76" t="str">
        <f>'key dates'!A68</f>
        <v>FACILITY - DIVISION 9 - FINISHES</v>
      </c>
      <c r="B74" s="77"/>
      <c r="C74" s="78">
        <f>'key dates'!D68</f>
        <v>0</v>
      </c>
      <c r="D74" s="119"/>
      <c r="E74" s="128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29"/>
      <c r="AF74" s="129"/>
      <c r="AG74" s="129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29"/>
      <c r="AS74" s="129"/>
      <c r="AT74" s="129"/>
      <c r="AU74" s="129"/>
      <c r="AV74" s="129"/>
      <c r="AW74" s="129"/>
      <c r="AX74" s="129"/>
      <c r="AY74" s="129"/>
      <c r="AZ74" s="129"/>
      <c r="BA74" s="129"/>
      <c r="BB74" s="129"/>
      <c r="BC74" s="129"/>
      <c r="BD74" s="217"/>
      <c r="BE74" s="69">
        <f t="shared" si="7"/>
        <v>0</v>
      </c>
      <c r="BF74" s="69"/>
    </row>
    <row r="75" spans="1:58" s="1" customFormat="1" ht="20.100000000000001" customHeight="1" x14ac:dyDescent="0.25">
      <c r="A75" s="47" t="str">
        <f>'key dates'!A69</f>
        <v>FACILITY - DIVISION 10 - SPECIALTIES</v>
      </c>
      <c r="B75" s="48"/>
      <c r="C75" s="49">
        <f>'key dates'!D69</f>
        <v>0</v>
      </c>
      <c r="D75" s="123"/>
      <c r="E75" s="131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2"/>
      <c r="AF75" s="132"/>
      <c r="AG75" s="132"/>
      <c r="AH75" s="132"/>
      <c r="AI75" s="132"/>
      <c r="AJ75" s="132"/>
      <c r="AK75" s="132"/>
      <c r="AL75" s="132"/>
      <c r="AM75" s="132"/>
      <c r="AN75" s="132"/>
      <c r="AO75" s="132"/>
      <c r="AP75" s="132"/>
      <c r="AQ75" s="132"/>
      <c r="AR75" s="132"/>
      <c r="AS75" s="132"/>
      <c r="AT75" s="132"/>
      <c r="AU75" s="132"/>
      <c r="AV75" s="132"/>
      <c r="AW75" s="132"/>
      <c r="AX75" s="132"/>
      <c r="AY75" s="132"/>
      <c r="AZ75" s="132"/>
      <c r="BA75" s="132"/>
      <c r="BB75" s="132"/>
      <c r="BC75" s="132"/>
      <c r="BD75" s="218"/>
      <c r="BE75" s="28">
        <f t="shared" si="7"/>
        <v>0</v>
      </c>
      <c r="BF75" s="28"/>
    </row>
    <row r="76" spans="1:58" s="70" customFormat="1" ht="20.100000000000001" customHeight="1" x14ac:dyDescent="0.25">
      <c r="A76" s="76" t="str">
        <f>'key dates'!A70</f>
        <v>FACILITY - DIVISION 11 - EQUIPMENT</v>
      </c>
      <c r="B76" s="77"/>
      <c r="C76" s="78">
        <f>'key dates'!D70</f>
        <v>0</v>
      </c>
      <c r="D76" s="119"/>
      <c r="E76" s="128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29"/>
      <c r="AU76" s="129"/>
      <c r="AV76" s="129"/>
      <c r="AW76" s="129"/>
      <c r="AX76" s="129"/>
      <c r="AY76" s="129"/>
      <c r="AZ76" s="129"/>
      <c r="BA76" s="129"/>
      <c r="BB76" s="129"/>
      <c r="BC76" s="129"/>
      <c r="BD76" s="217"/>
      <c r="BE76" s="69">
        <f t="shared" si="7"/>
        <v>0</v>
      </c>
      <c r="BF76" s="69"/>
    </row>
    <row r="77" spans="1:58" s="1" customFormat="1" ht="20.100000000000001" customHeight="1" x14ac:dyDescent="0.25">
      <c r="A77" s="47" t="str">
        <f>'key dates'!A71</f>
        <v>FACILITY - DIVISION 12 - FURNISHINGS</v>
      </c>
      <c r="B77" s="48"/>
      <c r="C77" s="49">
        <f>'key dates'!D71</f>
        <v>0</v>
      </c>
      <c r="D77" s="123"/>
      <c r="E77" s="131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2"/>
      <c r="AF77" s="132"/>
      <c r="AG77" s="132"/>
      <c r="AH77" s="132"/>
      <c r="AI77" s="132"/>
      <c r="AJ77" s="132"/>
      <c r="AK77" s="132"/>
      <c r="AL77" s="132"/>
      <c r="AM77" s="132"/>
      <c r="AN77" s="132"/>
      <c r="AO77" s="132"/>
      <c r="AP77" s="132"/>
      <c r="AQ77" s="132"/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  <c r="BB77" s="132"/>
      <c r="BC77" s="132"/>
      <c r="BD77" s="218"/>
      <c r="BE77" s="28">
        <f t="shared" si="7"/>
        <v>0</v>
      </c>
      <c r="BF77" s="28"/>
    </row>
    <row r="78" spans="1:58" s="70" customFormat="1" ht="20.100000000000001" customHeight="1" x14ac:dyDescent="0.25">
      <c r="A78" s="76" t="str">
        <f>'key dates'!A72</f>
        <v>FACILITY - DIVISION 13 - SPECIAL CONSTRUCTION</v>
      </c>
      <c r="B78" s="77"/>
      <c r="C78" s="78">
        <f>'key dates'!D72</f>
        <v>0</v>
      </c>
      <c r="D78" s="119"/>
      <c r="E78" s="128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29"/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/>
      <c r="AU78" s="129"/>
      <c r="AV78" s="129"/>
      <c r="AW78" s="129"/>
      <c r="AX78" s="129"/>
      <c r="AY78" s="129"/>
      <c r="AZ78" s="129"/>
      <c r="BA78" s="129"/>
      <c r="BB78" s="129"/>
      <c r="BC78" s="129"/>
      <c r="BD78" s="217"/>
      <c r="BE78" s="69">
        <f t="shared" si="7"/>
        <v>0</v>
      </c>
      <c r="BF78" s="69"/>
    </row>
    <row r="79" spans="1:58" s="1" customFormat="1" ht="20.100000000000001" customHeight="1" x14ac:dyDescent="0.25">
      <c r="A79" s="47" t="str">
        <f>'key dates'!A73</f>
        <v>FACILITY - DIVISION 14 - CONVEYING EQUIPMENT</v>
      </c>
      <c r="B79" s="48"/>
      <c r="C79" s="49">
        <f>'key dates'!D73</f>
        <v>0</v>
      </c>
      <c r="D79" s="123"/>
      <c r="E79" s="131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218"/>
      <c r="BE79" s="28">
        <f t="shared" si="7"/>
        <v>0</v>
      </c>
      <c r="BF79" s="28"/>
    </row>
    <row r="80" spans="1:58" s="70" customFormat="1" ht="20.100000000000001" customHeight="1" x14ac:dyDescent="0.25">
      <c r="A80" s="76" t="str">
        <f>'key dates'!A74</f>
        <v>FACILITY - DIVISION 21 - FIRE SUPPRESSION</v>
      </c>
      <c r="B80" s="77"/>
      <c r="C80" s="78">
        <f>'key dates'!D74</f>
        <v>0</v>
      </c>
      <c r="D80" s="119"/>
      <c r="E80" s="128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29"/>
      <c r="AV80" s="129"/>
      <c r="AW80" s="129"/>
      <c r="AX80" s="129"/>
      <c r="AY80" s="129"/>
      <c r="AZ80" s="129"/>
      <c r="BA80" s="129"/>
      <c r="BB80" s="129"/>
      <c r="BC80" s="129"/>
      <c r="BD80" s="217"/>
      <c r="BE80" s="69">
        <f t="shared" si="7"/>
        <v>0</v>
      </c>
      <c r="BF80" s="69"/>
    </row>
    <row r="81" spans="1:84" s="1" customFormat="1" ht="20.100000000000001" customHeight="1" x14ac:dyDescent="0.25">
      <c r="A81" s="47" t="str">
        <f>'key dates'!A75</f>
        <v>FACILITY - DIVISION 22 - PLUMBING</v>
      </c>
      <c r="B81" s="48"/>
      <c r="C81" s="49">
        <f>'key dates'!D75</f>
        <v>0</v>
      </c>
      <c r="D81" s="123"/>
      <c r="E81" s="131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2"/>
      <c r="AF81" s="132"/>
      <c r="AG81" s="132"/>
      <c r="AH81" s="132"/>
      <c r="AI81" s="132"/>
      <c r="AJ81" s="132"/>
      <c r="AK81" s="132"/>
      <c r="AL81" s="132"/>
      <c r="AM81" s="132"/>
      <c r="AN81" s="132"/>
      <c r="AO81" s="132"/>
      <c r="AP81" s="132"/>
      <c r="AQ81" s="132"/>
      <c r="AR81" s="132"/>
      <c r="AS81" s="132"/>
      <c r="AT81" s="132"/>
      <c r="AU81" s="132"/>
      <c r="AV81" s="132"/>
      <c r="AW81" s="132"/>
      <c r="AX81" s="132"/>
      <c r="AY81" s="132"/>
      <c r="AZ81" s="132"/>
      <c r="BA81" s="132"/>
      <c r="BB81" s="132"/>
      <c r="BC81" s="132"/>
      <c r="BD81" s="218"/>
      <c r="BE81" s="28">
        <f t="shared" si="7"/>
        <v>0</v>
      </c>
      <c r="BF81" s="28"/>
    </row>
    <row r="82" spans="1:84" s="70" customFormat="1" ht="20.100000000000001" customHeight="1" x14ac:dyDescent="0.25">
      <c r="A82" s="76" t="str">
        <f>'key dates'!A76</f>
        <v>FACILITY - DIVISION 23 - HEATING, VENTILATING, AND AIR CONDITIONING</v>
      </c>
      <c r="B82" s="77"/>
      <c r="C82" s="78">
        <f>'key dates'!D76</f>
        <v>0</v>
      </c>
      <c r="D82" s="119"/>
      <c r="E82" s="128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29"/>
      <c r="AF82" s="129"/>
      <c r="AG82" s="129"/>
      <c r="AH82" s="129"/>
      <c r="AI82" s="129"/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29"/>
      <c r="BC82" s="129"/>
      <c r="BD82" s="217"/>
      <c r="BE82" s="69">
        <f t="shared" si="7"/>
        <v>0</v>
      </c>
      <c r="BF82" s="69"/>
    </row>
    <row r="83" spans="1:84" s="1" customFormat="1" ht="20.100000000000001" customHeight="1" x14ac:dyDescent="0.25">
      <c r="A83" s="47" t="str">
        <f>'key dates'!A77</f>
        <v>FACILITY - DIVISION 26 - ELECTRICAL</v>
      </c>
      <c r="B83" s="48"/>
      <c r="C83" s="49">
        <f>'key dates'!D77</f>
        <v>0</v>
      </c>
      <c r="D83" s="123"/>
      <c r="E83" s="131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2"/>
      <c r="BC83" s="132"/>
      <c r="BD83" s="218"/>
      <c r="BE83" s="28">
        <f t="shared" si="7"/>
        <v>0</v>
      </c>
      <c r="BF83" s="28"/>
    </row>
    <row r="84" spans="1:84" s="70" customFormat="1" ht="20.100000000000001" customHeight="1" x14ac:dyDescent="0.25">
      <c r="A84" s="76" t="str">
        <f>'key dates'!A78</f>
        <v>FACILITY - DIVISION 27 - COMMUNICATIONS</v>
      </c>
      <c r="B84" s="77"/>
      <c r="C84" s="78">
        <f>'key dates'!D78</f>
        <v>0</v>
      </c>
      <c r="D84" s="119"/>
      <c r="E84" s="128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  <c r="AR84" s="129"/>
      <c r="AS84" s="129"/>
      <c r="AT84" s="129"/>
      <c r="AU84" s="129"/>
      <c r="AV84" s="129"/>
      <c r="AW84" s="129"/>
      <c r="AX84" s="129"/>
      <c r="AY84" s="129"/>
      <c r="AZ84" s="129"/>
      <c r="BA84" s="129"/>
      <c r="BB84" s="129"/>
      <c r="BC84" s="129"/>
      <c r="BD84" s="217"/>
      <c r="BE84" s="69">
        <f t="shared" si="7"/>
        <v>0</v>
      </c>
      <c r="BF84" s="69"/>
    </row>
    <row r="85" spans="1:84" s="1" customFormat="1" ht="20.100000000000001" customHeight="1" x14ac:dyDescent="0.25">
      <c r="A85" s="47" t="str">
        <f>'key dates'!A79</f>
        <v>FACILITY - DIVISION 28 - ELECTRONIC SAFETY AND SECURITY</v>
      </c>
      <c r="B85" s="48"/>
      <c r="C85" s="49">
        <f>'key dates'!D79</f>
        <v>0</v>
      </c>
      <c r="D85" s="123"/>
      <c r="E85" s="131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2"/>
      <c r="AF85" s="132"/>
      <c r="AG85" s="132"/>
      <c r="AH85" s="132"/>
      <c r="AI85" s="132"/>
      <c r="AJ85" s="132"/>
      <c r="AK85" s="132"/>
      <c r="AL85" s="132"/>
      <c r="AM85" s="132"/>
      <c r="AN85" s="132"/>
      <c r="AO85" s="132"/>
      <c r="AP85" s="132"/>
      <c r="AQ85" s="132"/>
      <c r="AR85" s="132"/>
      <c r="AS85" s="132"/>
      <c r="AT85" s="132"/>
      <c r="AU85" s="132"/>
      <c r="AV85" s="132"/>
      <c r="AW85" s="132"/>
      <c r="AX85" s="132"/>
      <c r="AY85" s="132"/>
      <c r="AZ85" s="132"/>
      <c r="BA85" s="132"/>
      <c r="BB85" s="132"/>
      <c r="BC85" s="132"/>
      <c r="BD85" s="218"/>
      <c r="BE85" s="28">
        <f t="shared" ref="BE85:BE87" si="8">COUNTIF(D85:BD85,"=X")</f>
        <v>0</v>
      </c>
      <c r="BF85" s="28"/>
    </row>
    <row r="86" spans="1:84" s="70" customFormat="1" ht="20.100000000000001" customHeight="1" x14ac:dyDescent="0.25">
      <c r="A86" s="76" t="str">
        <f>'key dates'!A80</f>
        <v>FACILITY - DIVISION 31 - EARTHWORK</v>
      </c>
      <c r="B86" s="77"/>
      <c r="C86" s="78">
        <f>'key dates'!D80</f>
        <v>0</v>
      </c>
      <c r="D86" s="119"/>
      <c r="E86" s="128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29"/>
      <c r="AF86" s="129"/>
      <c r="AG86" s="129"/>
      <c r="AH86" s="129"/>
      <c r="AI86" s="129"/>
      <c r="AJ86" s="129"/>
      <c r="AK86" s="129"/>
      <c r="AL86" s="129"/>
      <c r="AM86" s="129"/>
      <c r="AN86" s="129"/>
      <c r="AO86" s="129"/>
      <c r="AP86" s="129"/>
      <c r="AQ86" s="129"/>
      <c r="AR86" s="129"/>
      <c r="AS86" s="129"/>
      <c r="AT86" s="129"/>
      <c r="AU86" s="129"/>
      <c r="AV86" s="129"/>
      <c r="AW86" s="129"/>
      <c r="AX86" s="129"/>
      <c r="AY86" s="129"/>
      <c r="AZ86" s="129"/>
      <c r="BA86" s="129"/>
      <c r="BB86" s="129"/>
      <c r="BC86" s="129"/>
      <c r="BD86" s="217"/>
      <c r="BE86" s="69">
        <f t="shared" si="8"/>
        <v>0</v>
      </c>
      <c r="BF86" s="69"/>
    </row>
    <row r="87" spans="1:84" s="1" customFormat="1" ht="20.100000000000001" customHeight="1" thickBot="1" x14ac:dyDescent="0.3">
      <c r="A87" s="199" t="str">
        <f>'key dates'!A81</f>
        <v>PROJECT CLOSEOUT</v>
      </c>
      <c r="B87" s="200"/>
      <c r="C87" s="201">
        <f>'key dates'!D81</f>
        <v>1</v>
      </c>
      <c r="D87" s="123"/>
      <c r="E87" s="117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3"/>
      <c r="V87" s="203"/>
      <c r="W87" s="203"/>
      <c r="X87" s="203"/>
      <c r="Y87" s="203"/>
      <c r="Z87" s="203"/>
      <c r="AA87" s="203"/>
      <c r="AB87" s="203"/>
      <c r="AC87" s="203"/>
      <c r="AD87" s="203"/>
      <c r="AE87" s="202"/>
      <c r="AF87" s="202"/>
      <c r="AG87" s="202"/>
      <c r="AH87" s="202"/>
      <c r="AI87" s="202"/>
      <c r="AJ87" s="202"/>
      <c r="AK87" s="202"/>
      <c r="AL87" s="202"/>
      <c r="AM87" s="202"/>
      <c r="AN87" s="202"/>
      <c r="AO87" s="202" t="s">
        <v>59</v>
      </c>
      <c r="AP87" s="202"/>
      <c r="AQ87" s="202"/>
      <c r="AR87" s="202"/>
      <c r="AS87" s="202"/>
      <c r="AT87" s="202"/>
      <c r="AU87" s="202"/>
      <c r="AV87" s="202"/>
      <c r="AW87" s="202"/>
      <c r="AX87" s="202"/>
      <c r="AY87" s="202"/>
      <c r="AZ87" s="202"/>
      <c r="BA87" s="202"/>
      <c r="BB87" s="202"/>
      <c r="BC87" s="202"/>
      <c r="BD87" s="219"/>
      <c r="BE87" s="28">
        <f t="shared" si="8"/>
        <v>1</v>
      </c>
      <c r="BF87" s="28"/>
    </row>
    <row r="88" spans="1:84" ht="63" customHeight="1" thickBot="1" x14ac:dyDescent="0.25">
      <c r="A88" s="246" t="s">
        <v>112</v>
      </c>
      <c r="B88" s="247"/>
      <c r="C88" s="248"/>
      <c r="D88" s="51">
        <f>D12</f>
        <v>42821</v>
      </c>
      <c r="E88" s="51">
        <f t="shared" ref="E88:BD88" si="9">D88+7</f>
        <v>42828</v>
      </c>
      <c r="F88" s="51">
        <f t="shared" si="9"/>
        <v>42835</v>
      </c>
      <c r="G88" s="51">
        <f t="shared" si="9"/>
        <v>42842</v>
      </c>
      <c r="H88" s="51">
        <f t="shared" si="9"/>
        <v>42849</v>
      </c>
      <c r="I88" s="51">
        <f t="shared" si="9"/>
        <v>42856</v>
      </c>
      <c r="J88" s="51">
        <f t="shared" si="9"/>
        <v>42863</v>
      </c>
      <c r="K88" s="51">
        <f t="shared" si="9"/>
        <v>42870</v>
      </c>
      <c r="L88" s="51">
        <f t="shared" si="9"/>
        <v>42877</v>
      </c>
      <c r="M88" s="51">
        <f t="shared" si="9"/>
        <v>42884</v>
      </c>
      <c r="N88" s="51">
        <f t="shared" si="9"/>
        <v>42891</v>
      </c>
      <c r="O88" s="51">
        <f t="shared" si="9"/>
        <v>42898</v>
      </c>
      <c r="P88" s="51">
        <f t="shared" si="9"/>
        <v>42905</v>
      </c>
      <c r="Q88" s="51">
        <f t="shared" si="9"/>
        <v>42912</v>
      </c>
      <c r="R88" s="51">
        <f t="shared" si="9"/>
        <v>42919</v>
      </c>
      <c r="S88" s="51">
        <f t="shared" si="9"/>
        <v>42926</v>
      </c>
      <c r="T88" s="51">
        <f t="shared" si="9"/>
        <v>42933</v>
      </c>
      <c r="U88" s="51">
        <f t="shared" si="9"/>
        <v>42940</v>
      </c>
      <c r="V88" s="51">
        <f t="shared" si="9"/>
        <v>42947</v>
      </c>
      <c r="W88" s="51">
        <f t="shared" si="9"/>
        <v>42954</v>
      </c>
      <c r="X88" s="51">
        <f t="shared" si="9"/>
        <v>42961</v>
      </c>
      <c r="Y88" s="51">
        <f t="shared" si="9"/>
        <v>42968</v>
      </c>
      <c r="Z88" s="51">
        <f t="shared" si="9"/>
        <v>42975</v>
      </c>
      <c r="AA88" s="51">
        <f t="shared" si="9"/>
        <v>42982</v>
      </c>
      <c r="AB88" s="51">
        <f t="shared" si="9"/>
        <v>42989</v>
      </c>
      <c r="AC88" s="51">
        <f t="shared" si="9"/>
        <v>42996</v>
      </c>
      <c r="AD88" s="51">
        <f t="shared" si="9"/>
        <v>43003</v>
      </c>
      <c r="AE88" s="51">
        <f t="shared" si="9"/>
        <v>43010</v>
      </c>
      <c r="AF88" s="51">
        <f t="shared" si="9"/>
        <v>43017</v>
      </c>
      <c r="AG88" s="51">
        <f t="shared" si="9"/>
        <v>43024</v>
      </c>
      <c r="AH88" s="51">
        <f t="shared" si="9"/>
        <v>43031</v>
      </c>
      <c r="AI88" s="51">
        <f t="shared" si="9"/>
        <v>43038</v>
      </c>
      <c r="AJ88" s="51">
        <f t="shared" si="9"/>
        <v>43045</v>
      </c>
      <c r="AK88" s="51">
        <f t="shared" si="9"/>
        <v>43052</v>
      </c>
      <c r="AL88" s="51">
        <f t="shared" si="9"/>
        <v>43059</v>
      </c>
      <c r="AM88" s="51">
        <f t="shared" si="9"/>
        <v>43066</v>
      </c>
      <c r="AN88" s="51">
        <f t="shared" si="9"/>
        <v>43073</v>
      </c>
      <c r="AO88" s="51">
        <f t="shared" si="9"/>
        <v>43080</v>
      </c>
      <c r="AP88" s="51">
        <f t="shared" si="9"/>
        <v>43087</v>
      </c>
      <c r="AQ88" s="51">
        <f t="shared" si="9"/>
        <v>43094</v>
      </c>
      <c r="AR88" s="51">
        <f t="shared" si="9"/>
        <v>43101</v>
      </c>
      <c r="AS88" s="51">
        <f t="shared" si="9"/>
        <v>43108</v>
      </c>
      <c r="AT88" s="51">
        <f t="shared" si="9"/>
        <v>43115</v>
      </c>
      <c r="AU88" s="51">
        <f t="shared" si="9"/>
        <v>43122</v>
      </c>
      <c r="AV88" s="51">
        <f t="shared" si="9"/>
        <v>43129</v>
      </c>
      <c r="AW88" s="51">
        <f t="shared" si="9"/>
        <v>43136</v>
      </c>
      <c r="AX88" s="51">
        <f t="shared" si="9"/>
        <v>43143</v>
      </c>
      <c r="AY88" s="51">
        <f t="shared" si="9"/>
        <v>43150</v>
      </c>
      <c r="AZ88" s="51">
        <f t="shared" si="9"/>
        <v>43157</v>
      </c>
      <c r="BA88" s="51">
        <f t="shared" si="9"/>
        <v>43164</v>
      </c>
      <c r="BB88" s="51">
        <f t="shared" si="9"/>
        <v>43171</v>
      </c>
      <c r="BC88" s="51">
        <f t="shared" si="9"/>
        <v>43178</v>
      </c>
      <c r="BD88" s="60">
        <f t="shared" si="9"/>
        <v>43185</v>
      </c>
      <c r="BE88" s="6"/>
      <c r="BF88" s="6"/>
      <c r="BG88" s="6"/>
      <c r="BH88" s="6"/>
      <c r="BI88" s="6"/>
      <c r="BJ88" s="6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8"/>
      <c r="BX88" s="8"/>
      <c r="BY88" s="8"/>
      <c r="BZ88" s="8"/>
      <c r="CA88" s="8"/>
      <c r="CB88" s="8"/>
      <c r="CC88" s="8"/>
      <c r="CD88" s="8"/>
      <c r="CE88" s="8"/>
      <c r="CF88" s="8"/>
    </row>
    <row r="89" spans="1:84" ht="15.75" thickBot="1" x14ac:dyDescent="0.25">
      <c r="A89" s="36"/>
      <c r="B89" s="36"/>
      <c r="C89" s="37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38"/>
      <c r="O89" s="38"/>
      <c r="P89" s="38"/>
      <c r="Q89" s="38"/>
      <c r="R89" s="38"/>
      <c r="S89" s="3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9"/>
      <c r="BF89" s="29"/>
    </row>
    <row r="90" spans="1:84" ht="25.5" customHeight="1" thickBot="1" x14ac:dyDescent="0.35">
      <c r="A90" s="149" t="s">
        <v>49</v>
      </c>
      <c r="B90" s="151">
        <f ca="1">NOW()</f>
        <v>43542.669572106483</v>
      </c>
      <c r="C90" s="29"/>
      <c r="D90" s="29"/>
      <c r="E90" s="136"/>
      <c r="F90" s="136"/>
      <c r="G90" s="136"/>
      <c r="H90" s="136"/>
      <c r="I90" s="249" t="s">
        <v>111</v>
      </c>
      <c r="J90" s="250"/>
      <c r="K90" s="250"/>
      <c r="L90" s="250"/>
      <c r="M90" s="250"/>
      <c r="N90" s="250"/>
      <c r="O90" s="250"/>
      <c r="P90" s="250"/>
      <c r="Q90" s="251">
        <f>B20</f>
        <v>42828</v>
      </c>
      <c r="R90" s="251"/>
      <c r="S90" s="251"/>
      <c r="T90" s="251"/>
      <c r="U90" s="251"/>
      <c r="V90" s="252"/>
      <c r="W90" s="145"/>
      <c r="X90" s="145"/>
      <c r="Y90" s="86"/>
      <c r="Z90" s="86"/>
      <c r="AA90" s="86"/>
      <c r="AB90" s="139"/>
      <c r="AC90" s="138"/>
      <c r="AD90" s="138"/>
      <c r="AE90" s="111"/>
      <c r="AF90" s="111"/>
      <c r="AG90" s="111"/>
      <c r="AH90" s="111"/>
      <c r="AI90" s="111"/>
      <c r="AJ90" s="111"/>
      <c r="AK90" s="111"/>
      <c r="AL90" s="111"/>
      <c r="AM90" s="111"/>
      <c r="AN90" s="186"/>
      <c r="AO90" s="4"/>
      <c r="AP90" s="55" t="s">
        <v>94</v>
      </c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F90" s="29"/>
    </row>
    <row r="91" spans="1:84" ht="25.5" customHeight="1" thickBot="1" x14ac:dyDescent="0.35">
      <c r="A91" s="29"/>
      <c r="B91" s="29"/>
      <c r="C91" s="29"/>
      <c r="D91" s="29"/>
      <c r="E91" s="136"/>
      <c r="F91" s="136"/>
      <c r="G91" s="136"/>
      <c r="H91" s="136"/>
      <c r="I91" s="253" t="s">
        <v>110</v>
      </c>
      <c r="J91" s="254"/>
      <c r="K91" s="254"/>
      <c r="L91" s="254"/>
      <c r="M91" s="254"/>
      <c r="N91" s="254"/>
      <c r="O91" s="254"/>
      <c r="P91" s="254"/>
      <c r="Q91" s="255">
        <v>43069</v>
      </c>
      <c r="R91" s="255"/>
      <c r="S91" s="255"/>
      <c r="T91" s="255"/>
      <c r="U91" s="255"/>
      <c r="V91" s="256"/>
      <c r="W91" s="145"/>
      <c r="X91" s="145"/>
      <c r="Y91" s="86"/>
      <c r="Z91" s="86"/>
      <c r="AA91" s="86"/>
      <c r="AB91" s="134"/>
      <c r="AC91" s="135"/>
      <c r="AD91" s="135"/>
      <c r="AE91" s="111"/>
      <c r="AF91" s="111"/>
      <c r="AG91" s="111"/>
      <c r="AH91" s="111"/>
      <c r="AI91" s="111"/>
      <c r="AJ91" s="111"/>
      <c r="AK91" s="111"/>
      <c r="AL91" s="111"/>
      <c r="AM91" s="111"/>
      <c r="AN91" s="54"/>
      <c r="AO91" s="54"/>
      <c r="AP91" s="109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F91" s="29"/>
    </row>
    <row r="92" spans="1:84" ht="25.5" customHeight="1" thickBot="1" x14ac:dyDescent="0.35">
      <c r="A92" s="29"/>
      <c r="B92" s="29"/>
      <c r="C92" s="29"/>
      <c r="D92" s="29"/>
      <c r="E92" s="136"/>
      <c r="F92" s="136"/>
      <c r="G92" s="136"/>
      <c r="H92" s="136"/>
      <c r="I92" s="239" t="s">
        <v>107</v>
      </c>
      <c r="J92" s="240"/>
      <c r="K92" s="240"/>
      <c r="L92" s="240"/>
      <c r="M92" s="240"/>
      <c r="N92" s="240"/>
      <c r="O92" s="240"/>
      <c r="P92" s="240"/>
      <c r="Q92" s="241">
        <f>Q91-Q90+1</f>
        <v>242</v>
      </c>
      <c r="R92" s="241"/>
      <c r="S92" s="241"/>
      <c r="T92" s="241"/>
      <c r="U92" s="241"/>
      <c r="V92" s="242"/>
      <c r="W92" s="145"/>
      <c r="X92" s="145"/>
      <c r="Y92" s="86"/>
      <c r="Z92" s="86"/>
      <c r="AA92" s="86"/>
      <c r="AB92" s="134"/>
      <c r="AC92" s="135"/>
      <c r="AD92" s="135"/>
      <c r="AE92" s="111"/>
      <c r="AF92" s="111"/>
      <c r="AG92" s="111"/>
      <c r="AH92" s="111"/>
      <c r="AI92" s="111"/>
      <c r="AJ92" s="111"/>
      <c r="AK92" s="111"/>
      <c r="AL92" s="111"/>
      <c r="AM92" s="111"/>
      <c r="AN92" s="187"/>
      <c r="AO92" s="54"/>
      <c r="AP92" s="55" t="s">
        <v>95</v>
      </c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F92" s="29"/>
    </row>
    <row r="93" spans="1:84" ht="15" customHeight="1" x14ac:dyDescent="0.2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112"/>
      <c r="BC93" s="112"/>
      <c r="BD93" s="112"/>
      <c r="BF93" s="29"/>
    </row>
    <row r="94" spans="1:84" ht="30.75" customHeight="1" x14ac:dyDescent="0.3">
      <c r="A94" s="233"/>
      <c r="B94" s="28"/>
      <c r="C94" s="29"/>
      <c r="D94" s="258"/>
      <c r="E94" s="258"/>
      <c r="F94" s="258"/>
      <c r="G94" s="258"/>
      <c r="H94" s="258"/>
      <c r="I94" s="258"/>
      <c r="J94" s="258"/>
      <c r="K94" s="258"/>
      <c r="L94" s="258"/>
      <c r="M94" s="258"/>
      <c r="N94" s="258"/>
      <c r="O94" s="258"/>
      <c r="P94" s="258"/>
      <c r="Q94" s="257"/>
      <c r="R94" s="257"/>
      <c r="S94" s="257"/>
      <c r="T94" s="257"/>
      <c r="U94" s="257"/>
      <c r="V94" s="257"/>
      <c r="W94" s="29"/>
      <c r="X94" s="29"/>
      <c r="Y94" s="29"/>
      <c r="Z94" s="29"/>
      <c r="AA94" s="29"/>
      <c r="AB94" s="29"/>
      <c r="AC94" s="29"/>
      <c r="AD94" s="29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F94" s="29"/>
    </row>
    <row r="95" spans="1:84" ht="15" customHeight="1" x14ac:dyDescent="0.2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F95" s="29"/>
    </row>
    <row r="96" spans="1:84" ht="15" x14ac:dyDescent="0.2">
      <c r="A96" s="243" t="s">
        <v>58</v>
      </c>
      <c r="B96" s="243"/>
      <c r="C96" s="243"/>
      <c r="D96" s="29">
        <f t="shared" ref="D96:BD96" si="10">COUNTIF(D23:D87,"=X")</f>
        <v>0</v>
      </c>
      <c r="E96" s="29">
        <f t="shared" si="10"/>
        <v>0</v>
      </c>
      <c r="F96" s="29">
        <f t="shared" si="10"/>
        <v>0</v>
      </c>
      <c r="G96" s="29">
        <f t="shared" si="10"/>
        <v>1</v>
      </c>
      <c r="H96" s="29">
        <f t="shared" si="10"/>
        <v>1</v>
      </c>
      <c r="I96" s="29">
        <f t="shared" si="10"/>
        <v>1</v>
      </c>
      <c r="J96" s="29">
        <f t="shared" si="10"/>
        <v>0</v>
      </c>
      <c r="K96" s="29">
        <f t="shared" si="10"/>
        <v>0</v>
      </c>
      <c r="L96" s="29">
        <f t="shared" si="10"/>
        <v>0</v>
      </c>
      <c r="M96" s="29">
        <f t="shared" si="10"/>
        <v>0</v>
      </c>
      <c r="N96" s="29">
        <f t="shared" si="10"/>
        <v>0</v>
      </c>
      <c r="O96" s="29">
        <f t="shared" si="10"/>
        <v>0</v>
      </c>
      <c r="P96" s="29">
        <f t="shared" si="10"/>
        <v>1</v>
      </c>
      <c r="Q96" s="29">
        <f t="shared" si="10"/>
        <v>0</v>
      </c>
      <c r="R96" s="29">
        <f t="shared" si="10"/>
        <v>0</v>
      </c>
      <c r="S96" s="29">
        <f t="shared" si="10"/>
        <v>1</v>
      </c>
      <c r="T96" s="29">
        <f t="shared" si="10"/>
        <v>1</v>
      </c>
      <c r="U96" s="29">
        <f t="shared" si="10"/>
        <v>1</v>
      </c>
      <c r="V96" s="29">
        <f t="shared" si="10"/>
        <v>1</v>
      </c>
      <c r="W96" s="29">
        <f t="shared" si="10"/>
        <v>2</v>
      </c>
      <c r="X96" s="29">
        <f t="shared" si="10"/>
        <v>2</v>
      </c>
      <c r="Y96" s="29">
        <f t="shared" si="10"/>
        <v>1</v>
      </c>
      <c r="Z96" s="29">
        <f t="shared" si="10"/>
        <v>2</v>
      </c>
      <c r="AA96" s="29">
        <f t="shared" si="10"/>
        <v>1</v>
      </c>
      <c r="AB96" s="29">
        <f t="shared" si="10"/>
        <v>1</v>
      </c>
      <c r="AC96" s="29">
        <f t="shared" si="10"/>
        <v>1</v>
      </c>
      <c r="AD96" s="29">
        <f t="shared" si="10"/>
        <v>1</v>
      </c>
      <c r="AE96" s="29">
        <f t="shared" si="10"/>
        <v>1</v>
      </c>
      <c r="AF96" s="29">
        <f t="shared" si="10"/>
        <v>1</v>
      </c>
      <c r="AG96" s="29">
        <f t="shared" si="10"/>
        <v>2</v>
      </c>
      <c r="AH96" s="29">
        <f t="shared" si="10"/>
        <v>1</v>
      </c>
      <c r="AI96" s="29">
        <f t="shared" si="10"/>
        <v>2</v>
      </c>
      <c r="AJ96" s="29">
        <f t="shared" si="10"/>
        <v>0</v>
      </c>
      <c r="AK96" s="29">
        <f t="shared" si="10"/>
        <v>3</v>
      </c>
      <c r="AL96" s="29">
        <f t="shared" si="10"/>
        <v>1</v>
      </c>
      <c r="AM96" s="29">
        <f t="shared" si="10"/>
        <v>1</v>
      </c>
      <c r="AN96" s="29">
        <f t="shared" si="10"/>
        <v>0</v>
      </c>
      <c r="AO96" s="29">
        <f t="shared" si="10"/>
        <v>1</v>
      </c>
      <c r="AP96" s="29">
        <f t="shared" si="10"/>
        <v>0</v>
      </c>
      <c r="AQ96" s="29">
        <f t="shared" si="10"/>
        <v>0</v>
      </c>
      <c r="AR96" s="29">
        <f t="shared" si="10"/>
        <v>0</v>
      </c>
      <c r="AS96" s="29">
        <f t="shared" si="10"/>
        <v>0</v>
      </c>
      <c r="AT96" s="29">
        <f t="shared" si="10"/>
        <v>0</v>
      </c>
      <c r="AU96" s="29">
        <f t="shared" si="10"/>
        <v>0</v>
      </c>
      <c r="AV96" s="29">
        <f t="shared" si="10"/>
        <v>0</v>
      </c>
      <c r="AW96" s="29">
        <f t="shared" si="10"/>
        <v>0</v>
      </c>
      <c r="AX96" s="29">
        <f t="shared" si="10"/>
        <v>0</v>
      </c>
      <c r="AY96" s="29">
        <f t="shared" si="10"/>
        <v>0</v>
      </c>
      <c r="AZ96" s="29">
        <f t="shared" si="10"/>
        <v>0</v>
      </c>
      <c r="BA96" s="29">
        <f t="shared" si="10"/>
        <v>0</v>
      </c>
      <c r="BB96" s="29">
        <f t="shared" si="10"/>
        <v>0</v>
      </c>
      <c r="BC96" s="29">
        <f t="shared" si="10"/>
        <v>0</v>
      </c>
      <c r="BD96" s="29">
        <f t="shared" si="10"/>
        <v>0</v>
      </c>
      <c r="BE96" s="29"/>
      <c r="BF96" s="29"/>
    </row>
    <row r="97" spans="1:58" ht="15" x14ac:dyDescent="0.2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</row>
    <row r="98" spans="1:58" ht="15" x14ac:dyDescent="0.2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</row>
    <row r="99" spans="1:58" ht="15" x14ac:dyDescent="0.2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</row>
    <row r="100" spans="1:58" ht="15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</row>
    <row r="101" spans="1:58" ht="15" x14ac:dyDescent="0.2">
      <c r="A101" s="140"/>
      <c r="B101" s="38"/>
      <c r="C101" s="28"/>
      <c r="D101" s="28"/>
      <c r="E101" s="1"/>
      <c r="F101" s="1"/>
      <c r="G101" s="1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</row>
    <row r="102" spans="1:58" ht="18" x14ac:dyDescent="0.25">
      <c r="A102" s="141"/>
      <c r="B102" s="143"/>
      <c r="C102" s="144"/>
      <c r="D102" s="28"/>
      <c r="E102" s="1"/>
      <c r="F102" s="1"/>
      <c r="G102" s="1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</row>
    <row r="103" spans="1:58" ht="18" x14ac:dyDescent="0.25">
      <c r="A103" s="142"/>
      <c r="B103" s="143"/>
      <c r="C103" s="14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28"/>
      <c r="Z103" s="28"/>
      <c r="AA103" s="28"/>
      <c r="AB103" s="28"/>
      <c r="AC103" s="28"/>
      <c r="AD103" s="28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</row>
    <row r="104" spans="1:58" ht="18" x14ac:dyDescent="0.25">
      <c r="A104" s="142"/>
      <c r="B104" s="143"/>
      <c r="C104" s="14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28"/>
      <c r="Z104" s="28"/>
      <c r="AA104" s="28"/>
      <c r="AB104" s="28"/>
      <c r="AC104" s="28"/>
      <c r="AD104" s="28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</row>
    <row r="105" spans="1:58" ht="18" x14ac:dyDescent="0.25">
      <c r="A105" s="1"/>
      <c r="B105" s="14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28"/>
      <c r="Z105" s="28"/>
      <c r="AA105" s="28"/>
      <c r="AB105" s="28"/>
      <c r="AC105" s="28"/>
      <c r="AD105" s="28"/>
      <c r="AE105" s="29"/>
      <c r="AF105" s="29"/>
      <c r="AG105" s="29"/>
      <c r="AH105" s="87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</row>
    <row r="106" spans="1:58" ht="18" x14ac:dyDescent="0.25">
      <c r="A106" s="1"/>
      <c r="B106" s="14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58" ht="16.5" x14ac:dyDescent="0.2">
      <c r="A107" s="35"/>
      <c r="B107" s="35"/>
      <c r="C107" s="35"/>
      <c r="D107" s="1"/>
      <c r="E107" s="1"/>
      <c r="F107" s="1"/>
      <c r="G107" s="1"/>
      <c r="H107" s="35"/>
      <c r="I107" s="35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1"/>
      <c r="Z107" s="1"/>
      <c r="AA107" s="1"/>
      <c r="AB107" s="1"/>
      <c r="AC107" s="1"/>
      <c r="AD107" s="1"/>
      <c r="AG107" s="91"/>
    </row>
    <row r="108" spans="1:58" ht="16.5" x14ac:dyDescent="0.2">
      <c r="A108" s="35"/>
      <c r="B108" s="35"/>
      <c r="C108" s="35"/>
      <c r="D108" s="1"/>
      <c r="E108" s="1"/>
      <c r="F108" s="1"/>
      <c r="G108" s="1"/>
      <c r="H108" s="35"/>
      <c r="I108" s="35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1"/>
      <c r="Z108" s="1"/>
      <c r="AA108" s="1"/>
      <c r="AB108" s="1"/>
      <c r="AC108" s="1"/>
      <c r="AD108" s="1"/>
    </row>
    <row r="109" spans="1:58" ht="16.5" x14ac:dyDescent="0.2">
      <c r="A109" s="35"/>
      <c r="B109" s="35"/>
      <c r="C109" s="35"/>
      <c r="D109" s="1"/>
      <c r="E109" s="1"/>
      <c r="F109" s="1"/>
      <c r="G109" s="1"/>
      <c r="H109" s="35"/>
      <c r="I109" s="35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1"/>
      <c r="Z109" s="1"/>
      <c r="AA109" s="1"/>
      <c r="AB109" s="1"/>
      <c r="AC109" s="1"/>
      <c r="AD109" s="1"/>
    </row>
    <row r="110" spans="1:58" ht="16.5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1"/>
      <c r="Z110" s="1"/>
      <c r="AA110" s="1"/>
      <c r="AB110" s="1"/>
      <c r="AC110" s="1"/>
      <c r="AD110" s="1"/>
    </row>
    <row r="111" spans="1:58" ht="16.5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1"/>
      <c r="Z111" s="1"/>
      <c r="AA111" s="1"/>
      <c r="AB111" s="1"/>
      <c r="AC111" s="1"/>
      <c r="AD111" s="1"/>
    </row>
    <row r="112" spans="1:5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</sheetData>
  <dataConsolidate function="count">
    <dataRefs count="1">
      <dataRef ref="B26" sheet="2 yr calendar"/>
    </dataRefs>
  </dataConsolidate>
  <mergeCells count="32">
    <mergeCell ref="C9:P9"/>
    <mergeCell ref="AF9:AU9"/>
    <mergeCell ref="A1:BD1"/>
    <mergeCell ref="A2:BD2"/>
    <mergeCell ref="A3:BD3"/>
    <mergeCell ref="A4:BD4"/>
    <mergeCell ref="C6:BD6"/>
    <mergeCell ref="C8:P8"/>
    <mergeCell ref="T8:Y8"/>
    <mergeCell ref="AF8:AU8"/>
    <mergeCell ref="AY8:BD8"/>
    <mergeCell ref="B11:C11"/>
    <mergeCell ref="A12:C12"/>
    <mergeCell ref="B13:C13"/>
    <mergeCell ref="D13:D21"/>
    <mergeCell ref="B15:C15"/>
    <mergeCell ref="B16:C16"/>
    <mergeCell ref="B17:C17"/>
    <mergeCell ref="B18:C18"/>
    <mergeCell ref="B19:C19"/>
    <mergeCell ref="I92:P92"/>
    <mergeCell ref="Q92:V92"/>
    <mergeCell ref="A96:C96"/>
    <mergeCell ref="B14:C14"/>
    <mergeCell ref="B20:C20"/>
    <mergeCell ref="A88:C88"/>
    <mergeCell ref="I90:P90"/>
    <mergeCell ref="Q90:V90"/>
    <mergeCell ref="I91:P91"/>
    <mergeCell ref="Q91:V91"/>
    <mergeCell ref="Q94:V94"/>
    <mergeCell ref="D94:P94"/>
  </mergeCells>
  <conditionalFormatting sqref="D13:BD14 E15:BD21 D22:BD87">
    <cfRule type="expression" dxfId="37" priority="5">
      <formula>OR(MONTH(D$12)&gt;11,MONTH(D$12)&lt;4)</formula>
    </cfRule>
  </conditionalFormatting>
  <conditionalFormatting sqref="D96:BD96">
    <cfRule type="cellIs" dxfId="36" priority="4" stopIfTrue="1" operator="greaterThanOrEqual">
      <formula>1</formula>
    </cfRule>
  </conditionalFormatting>
  <conditionalFormatting sqref="D11:BD11">
    <cfRule type="notContainsBlanks" dxfId="35" priority="6">
      <formula>LEN(TRIM(D11))&gt;0</formula>
    </cfRule>
  </conditionalFormatting>
  <conditionalFormatting sqref="E12:BD12 E88:BD88">
    <cfRule type="expression" dxfId="34" priority="2">
      <formula>OR(MONTH(E12)&gt;MONTH(D12),MONTH(D12)-MONTH(E12)=11)</formula>
    </cfRule>
  </conditionalFormatting>
  <conditionalFormatting sqref="D13:BD14 E15:BD21 D22:BD87">
    <cfRule type="containsText" dxfId="33" priority="3" stopIfTrue="1" operator="containsText" text="X">
      <formula>NOT(ISERROR(SEARCH("X",D13)))</formula>
    </cfRule>
  </conditionalFormatting>
  <conditionalFormatting sqref="D88">
    <cfRule type="expression" dxfId="32" priority="1">
      <formula>OR(MONTH(D88)&gt;MONTH(C88),MONTH(C88)-MONTH(D88)=11)</formula>
    </cfRule>
  </conditionalFormatting>
  <conditionalFormatting sqref="D22:BD87">
    <cfRule type="expression" dxfId="31" priority="7" stopIfTrue="1">
      <formula>$C22&gt;$BE22</formula>
    </cfRule>
    <cfRule type="expression" dxfId="30" priority="8" stopIfTrue="1">
      <formula>$C22&lt;$BE22</formula>
    </cfRule>
  </conditionalFormatting>
  <printOptions horizontalCentered="1" verticalCentered="1"/>
  <pageMargins left="0.25" right="0.25" top="0.75" bottom="0.25" header="0.3" footer="0.3"/>
  <pageSetup paperSize="17" scale="36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Invalid Entry" error="Select a Description" promptTitle="Select a Description">
          <x14:formula1>
            <xm:f>'Drop Down Lists'!$A$2:$A$28</xm:f>
          </x14:formula1>
          <xm:sqref>C6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DZ115"/>
  <sheetViews>
    <sheetView zoomScale="70" zoomScaleNormal="70" zoomScaleSheetLayoutView="75" workbookViewId="0">
      <selection activeCell="A2" sqref="A2:CX2"/>
    </sheetView>
  </sheetViews>
  <sheetFormatPr defaultRowHeight="12.75" x14ac:dyDescent="0.2"/>
  <cols>
    <col min="1" max="1" width="67.140625" style="5" customWidth="1"/>
    <col min="2" max="2" width="23.7109375" style="5" customWidth="1"/>
    <col min="3" max="3" width="9.7109375" style="5" customWidth="1"/>
    <col min="4" max="102" width="3.7109375" style="5" customWidth="1"/>
    <col min="103" max="16384" width="9.140625" style="5"/>
  </cols>
  <sheetData>
    <row r="1" spans="1:130" s="1" customFormat="1" ht="24.75" customHeight="1" x14ac:dyDescent="0.2">
      <c r="A1" s="271" t="s">
        <v>135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BU1" s="271"/>
      <c r="BV1" s="271"/>
      <c r="BW1" s="271"/>
      <c r="BX1" s="271"/>
      <c r="BY1" s="271"/>
      <c r="BZ1" s="271"/>
      <c r="CA1" s="271"/>
      <c r="CB1" s="271"/>
      <c r="CC1" s="271"/>
      <c r="CD1" s="271"/>
      <c r="CE1" s="271"/>
      <c r="CF1" s="271"/>
      <c r="CG1" s="271"/>
      <c r="CH1" s="271"/>
      <c r="CI1" s="271"/>
      <c r="CJ1" s="271"/>
      <c r="CK1" s="271"/>
      <c r="CL1" s="271"/>
      <c r="CM1" s="271"/>
      <c r="CN1" s="271"/>
      <c r="CO1" s="271"/>
      <c r="CP1" s="271"/>
      <c r="CQ1" s="271"/>
      <c r="CR1" s="271"/>
      <c r="CS1" s="271"/>
      <c r="CT1" s="271"/>
      <c r="CU1" s="271"/>
      <c r="CV1" s="271"/>
      <c r="CW1" s="271"/>
      <c r="CX1" s="271"/>
    </row>
    <row r="2" spans="1:130" s="3" customFormat="1" ht="24.75" customHeight="1" x14ac:dyDescent="0.2">
      <c r="A2" s="257" t="str">
        <f>"Project "&amp;'key dates'!B1</f>
        <v>Project 000-000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  <c r="CE2" s="257"/>
      <c r="CF2" s="257"/>
      <c r="CG2" s="257"/>
      <c r="CH2" s="257"/>
      <c r="CI2" s="257"/>
      <c r="CJ2" s="257"/>
      <c r="CK2" s="257"/>
      <c r="CL2" s="257"/>
      <c r="CM2" s="257"/>
      <c r="CN2" s="257"/>
      <c r="CO2" s="257"/>
      <c r="CP2" s="257"/>
      <c r="CQ2" s="257"/>
      <c r="CR2" s="257"/>
      <c r="CS2" s="257"/>
      <c r="CT2" s="257"/>
      <c r="CU2" s="257"/>
      <c r="CV2" s="257"/>
      <c r="CW2" s="257"/>
      <c r="CX2" s="257"/>
    </row>
    <row r="3" spans="1:130" s="4" customFormat="1" ht="24.75" customHeight="1" x14ac:dyDescent="0.2">
      <c r="A3" s="257" t="str">
        <f>"FAP "&amp;'key dates'!B2</f>
        <v>FAP 000-000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  <c r="CE3" s="257"/>
      <c r="CF3" s="257"/>
      <c r="CG3" s="257"/>
      <c r="CH3" s="257"/>
      <c r="CI3" s="257"/>
      <c r="CJ3" s="257"/>
      <c r="CK3" s="257"/>
      <c r="CL3" s="257"/>
      <c r="CM3" s="257"/>
      <c r="CN3" s="257"/>
      <c r="CO3" s="257"/>
      <c r="CP3" s="257"/>
      <c r="CQ3" s="257"/>
      <c r="CR3" s="257"/>
      <c r="CS3" s="257"/>
      <c r="CT3" s="257"/>
      <c r="CU3" s="257"/>
      <c r="CV3" s="257"/>
      <c r="CW3" s="257"/>
      <c r="CX3" s="257"/>
    </row>
    <row r="4" spans="1:130" s="4" customFormat="1" ht="24.75" customHeight="1" x14ac:dyDescent="0.2">
      <c r="A4" s="257" t="str">
        <f>'key dates'!B3</f>
        <v>Intersection Improvements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B4" s="257"/>
      <c r="CC4" s="257"/>
      <c r="CD4" s="257"/>
      <c r="CE4" s="257"/>
      <c r="CF4" s="257"/>
      <c r="CG4" s="257"/>
      <c r="CH4" s="257"/>
      <c r="CI4" s="257"/>
      <c r="CJ4" s="257"/>
      <c r="CK4" s="257"/>
      <c r="CL4" s="257"/>
      <c r="CM4" s="257"/>
      <c r="CN4" s="257"/>
      <c r="CO4" s="257"/>
      <c r="CP4" s="257"/>
      <c r="CQ4" s="257"/>
      <c r="CR4" s="257"/>
      <c r="CS4" s="257"/>
      <c r="CT4" s="257"/>
      <c r="CU4" s="257"/>
      <c r="CV4" s="257"/>
      <c r="CW4" s="257"/>
      <c r="CX4" s="257"/>
    </row>
    <row r="5" spans="1:130" s="4" customFormat="1" ht="24.75" customHeight="1" x14ac:dyDescent="0.2">
      <c r="A5" s="257" t="str">
        <f>'key dates'!B4</f>
        <v>City/Town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57"/>
      <c r="BG5" s="257"/>
      <c r="BH5" s="257"/>
      <c r="BI5" s="257"/>
      <c r="BJ5" s="257"/>
      <c r="BK5" s="257"/>
      <c r="BL5" s="257"/>
      <c r="BM5" s="257"/>
      <c r="BN5" s="257"/>
      <c r="BO5" s="257"/>
      <c r="BP5" s="257"/>
      <c r="BQ5" s="257"/>
      <c r="BR5" s="257"/>
      <c r="BS5" s="257"/>
      <c r="BT5" s="257"/>
      <c r="BU5" s="257"/>
      <c r="BV5" s="257"/>
      <c r="BW5" s="257"/>
      <c r="BX5" s="257"/>
      <c r="BY5" s="257"/>
      <c r="BZ5" s="257"/>
      <c r="CA5" s="257"/>
      <c r="CB5" s="257"/>
      <c r="CC5" s="257"/>
      <c r="CD5" s="257"/>
      <c r="CE5" s="257"/>
      <c r="CF5" s="257"/>
      <c r="CG5" s="257"/>
      <c r="CH5" s="257"/>
      <c r="CI5" s="257"/>
      <c r="CJ5" s="257"/>
      <c r="CK5" s="257"/>
      <c r="CL5" s="257"/>
      <c r="CM5" s="257"/>
      <c r="CN5" s="257"/>
      <c r="CO5" s="257"/>
      <c r="CP5" s="257"/>
      <c r="CQ5" s="257"/>
      <c r="CR5" s="257"/>
      <c r="CS5" s="257"/>
      <c r="CT5" s="257"/>
      <c r="CU5" s="257"/>
      <c r="CV5" s="257"/>
      <c r="CW5" s="257"/>
      <c r="CX5" s="257"/>
    </row>
    <row r="6" spans="1:130" s="4" customFormat="1" ht="9.75" customHeight="1" x14ac:dyDescent="0.2">
      <c r="A6" s="23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55"/>
      <c r="BF6" s="55"/>
      <c r="BG6" s="3"/>
      <c r="BH6" s="3"/>
      <c r="BI6" s="3"/>
    </row>
    <row r="7" spans="1:130" s="4" customFormat="1" ht="24.95" customHeight="1" x14ac:dyDescent="0.2">
      <c r="C7" s="237" t="s">
        <v>182</v>
      </c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72"/>
      <c r="AO7" s="272"/>
      <c r="AP7" s="272"/>
      <c r="AQ7" s="272"/>
      <c r="AR7" s="272"/>
      <c r="AS7" s="272"/>
      <c r="AT7" s="272"/>
      <c r="AU7" s="272"/>
      <c r="AV7" s="272"/>
      <c r="AW7" s="272"/>
      <c r="AX7" s="272"/>
      <c r="AY7" s="272"/>
      <c r="AZ7" s="272"/>
      <c r="BA7" s="272"/>
      <c r="BB7" s="272"/>
      <c r="BC7" s="272"/>
      <c r="BD7" s="272"/>
      <c r="BE7" s="272"/>
      <c r="BF7" s="272"/>
      <c r="BG7" s="272"/>
      <c r="BH7" s="272"/>
      <c r="BI7" s="272"/>
      <c r="BJ7" s="272"/>
    </row>
    <row r="8" spans="1:130" s="4" customFormat="1" ht="24.75" customHeight="1" x14ac:dyDescent="0.2">
      <c r="A8" s="108"/>
      <c r="B8" s="211"/>
      <c r="C8" s="54"/>
      <c r="D8" s="54"/>
      <c r="E8" s="54"/>
      <c r="F8" s="54"/>
      <c r="G8" s="54"/>
      <c r="H8" s="54"/>
      <c r="I8" s="54"/>
      <c r="J8" s="54"/>
      <c r="K8" s="54"/>
      <c r="L8" s="54"/>
      <c r="M8" s="56"/>
      <c r="N8" s="56"/>
      <c r="O8" s="54"/>
      <c r="P8" s="54"/>
      <c r="Q8" s="56"/>
      <c r="R8" s="56"/>
      <c r="S8" s="56"/>
      <c r="T8" s="56"/>
      <c r="U8" s="56"/>
      <c r="V8" s="56"/>
      <c r="W8" s="56"/>
      <c r="X8" s="56"/>
      <c r="Y8" s="56"/>
      <c r="Z8" s="54"/>
      <c r="AA8" s="54"/>
      <c r="AB8" s="54"/>
      <c r="AC8" s="54"/>
      <c r="AD8" s="54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108"/>
      <c r="BF8" s="198"/>
      <c r="BG8" s="198"/>
      <c r="BH8" s="198"/>
      <c r="BI8" s="198"/>
      <c r="BJ8" s="198"/>
      <c r="BK8" s="198"/>
      <c r="BL8" s="198"/>
      <c r="BM8" s="198"/>
      <c r="BN8" s="198"/>
      <c r="BO8" s="3"/>
      <c r="BP8" s="3"/>
      <c r="BQ8" s="9"/>
      <c r="BR8" s="9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</row>
    <row r="9" spans="1:130" s="4" customFormat="1" ht="24.75" customHeight="1" x14ac:dyDescent="0.2">
      <c r="B9" s="108"/>
      <c r="C9" s="57" t="s">
        <v>183</v>
      </c>
      <c r="D9" s="273" t="str">
        <f>'key dates'!B5</f>
        <v>Name</v>
      </c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55"/>
      <c r="U9" s="55"/>
      <c r="V9" s="57" t="s">
        <v>184</v>
      </c>
      <c r="W9" s="274"/>
      <c r="X9" s="274"/>
      <c r="Y9" s="274"/>
      <c r="Z9" s="274"/>
      <c r="AA9" s="274"/>
      <c r="AB9" s="274"/>
      <c r="AC9" s="212"/>
      <c r="AD9" s="212"/>
      <c r="AE9" s="212"/>
      <c r="AF9" s="212"/>
      <c r="AG9" s="212"/>
      <c r="AH9" s="212"/>
      <c r="AI9" s="110"/>
      <c r="AJ9" s="57"/>
      <c r="AK9" s="57" t="s">
        <v>185</v>
      </c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58"/>
      <c r="BC9" s="58"/>
      <c r="BD9" s="57" t="s">
        <v>184</v>
      </c>
      <c r="BE9" s="273"/>
      <c r="BF9" s="273"/>
      <c r="BG9" s="273"/>
      <c r="BH9" s="273"/>
      <c r="BI9" s="273"/>
      <c r="BJ9" s="273"/>
      <c r="BK9" s="54"/>
      <c r="BL9" s="54"/>
      <c r="BM9" s="54"/>
      <c r="BN9" s="188"/>
      <c r="BO9" s="188"/>
      <c r="BP9" s="188"/>
      <c r="BQ9" s="188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198"/>
      <c r="CH9" s="198"/>
      <c r="CI9" s="198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9"/>
      <c r="DL9" s="9"/>
      <c r="DM9" s="3"/>
      <c r="DN9" s="3"/>
      <c r="DO9" s="106" t="s">
        <v>100</v>
      </c>
    </row>
    <row r="10" spans="1:130" s="4" customFormat="1" ht="24.75" customHeight="1" x14ac:dyDescent="0.2">
      <c r="B10" s="108"/>
      <c r="C10" s="59"/>
      <c r="D10" s="270" t="s">
        <v>104</v>
      </c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5"/>
      <c r="AK10" s="195"/>
      <c r="AL10" s="270" t="s">
        <v>131</v>
      </c>
      <c r="AM10" s="270"/>
      <c r="AN10" s="270"/>
      <c r="AO10" s="270"/>
      <c r="AP10" s="270"/>
      <c r="AQ10" s="270"/>
      <c r="AR10" s="270"/>
      <c r="AS10" s="270"/>
      <c r="AT10" s="270"/>
      <c r="AU10" s="270"/>
      <c r="AV10" s="270"/>
      <c r="AW10" s="270"/>
      <c r="AX10" s="270"/>
      <c r="AY10" s="270"/>
      <c r="AZ10" s="270"/>
      <c r="BA10" s="270"/>
      <c r="BB10" s="54"/>
      <c r="BC10" s="54"/>
      <c r="BD10" s="54"/>
      <c r="BE10" s="54"/>
      <c r="BF10" s="54"/>
      <c r="BG10" s="188"/>
      <c r="BH10" s="188"/>
      <c r="BI10" s="188"/>
      <c r="BJ10" s="185"/>
      <c r="BK10" s="54"/>
      <c r="BL10" s="54"/>
      <c r="BM10" s="54"/>
      <c r="BN10" s="188"/>
      <c r="BO10" s="188"/>
      <c r="BP10" s="188"/>
      <c r="BQ10" s="188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198"/>
      <c r="CH10" s="198"/>
      <c r="CI10" s="198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9"/>
      <c r="DL10" s="9"/>
      <c r="DM10" s="3"/>
      <c r="DN10" s="3"/>
      <c r="DO10" s="106"/>
    </row>
    <row r="11" spans="1:130" s="4" customFormat="1" ht="23.25" customHeight="1" thickBot="1" x14ac:dyDescent="0.25">
      <c r="A11" s="108"/>
      <c r="B11" s="59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198"/>
      <c r="BP11" s="198"/>
      <c r="BQ11" s="198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9"/>
      <c r="CT11" s="9"/>
      <c r="CU11" s="3"/>
      <c r="CV11" s="3"/>
      <c r="CW11" s="106"/>
    </row>
    <row r="12" spans="1:130" s="32" customFormat="1" ht="49.5" customHeight="1" thickBot="1" x14ac:dyDescent="0.35">
      <c r="A12" s="30"/>
      <c r="B12" s="259" t="s">
        <v>92</v>
      </c>
      <c r="C12" s="280"/>
      <c r="D12" s="33">
        <f>D13</f>
        <v>42821</v>
      </c>
      <c r="E12" s="33" t="str">
        <f t="shared" ref="E12:AV12" si="0">IF(YEAR(D13)&lt;YEAR(E13),E13,"")</f>
        <v/>
      </c>
      <c r="F12" s="33" t="str">
        <f t="shared" si="0"/>
        <v/>
      </c>
      <c r="G12" s="33" t="str">
        <f t="shared" si="0"/>
        <v/>
      </c>
      <c r="H12" s="33" t="str">
        <f t="shared" si="0"/>
        <v/>
      </c>
      <c r="I12" s="33" t="str">
        <f t="shared" si="0"/>
        <v/>
      </c>
      <c r="J12" s="33" t="str">
        <f t="shared" si="0"/>
        <v/>
      </c>
      <c r="K12" s="33" t="str">
        <f t="shared" si="0"/>
        <v/>
      </c>
      <c r="L12" s="33" t="str">
        <f t="shared" si="0"/>
        <v/>
      </c>
      <c r="M12" s="33" t="str">
        <f t="shared" si="0"/>
        <v/>
      </c>
      <c r="N12" s="33" t="str">
        <f t="shared" si="0"/>
        <v/>
      </c>
      <c r="O12" s="33" t="str">
        <f t="shared" si="0"/>
        <v/>
      </c>
      <c r="P12" s="33" t="str">
        <f t="shared" si="0"/>
        <v/>
      </c>
      <c r="Q12" s="33" t="str">
        <f t="shared" si="0"/>
        <v/>
      </c>
      <c r="R12" s="33" t="str">
        <f t="shared" si="0"/>
        <v/>
      </c>
      <c r="S12" s="33" t="str">
        <f t="shared" si="0"/>
        <v/>
      </c>
      <c r="T12" s="33" t="str">
        <f t="shared" si="0"/>
        <v/>
      </c>
      <c r="U12" s="33" t="str">
        <f t="shared" si="0"/>
        <v/>
      </c>
      <c r="V12" s="33" t="str">
        <f t="shared" si="0"/>
        <v/>
      </c>
      <c r="W12" s="33" t="str">
        <f t="shared" si="0"/>
        <v/>
      </c>
      <c r="X12" s="33" t="str">
        <f t="shared" si="0"/>
        <v/>
      </c>
      <c r="Y12" s="33" t="str">
        <f t="shared" si="0"/>
        <v/>
      </c>
      <c r="Z12" s="33" t="str">
        <f t="shared" si="0"/>
        <v/>
      </c>
      <c r="AA12" s="33" t="str">
        <f t="shared" si="0"/>
        <v/>
      </c>
      <c r="AB12" s="33" t="str">
        <f t="shared" si="0"/>
        <v/>
      </c>
      <c r="AC12" s="33" t="str">
        <f t="shared" si="0"/>
        <v/>
      </c>
      <c r="AD12" s="33" t="str">
        <f t="shared" si="0"/>
        <v/>
      </c>
      <c r="AE12" s="33" t="str">
        <f t="shared" si="0"/>
        <v/>
      </c>
      <c r="AF12" s="33" t="str">
        <f t="shared" si="0"/>
        <v/>
      </c>
      <c r="AG12" s="33" t="str">
        <f t="shared" si="0"/>
        <v/>
      </c>
      <c r="AH12" s="33" t="str">
        <f t="shared" si="0"/>
        <v/>
      </c>
      <c r="AI12" s="33" t="str">
        <f t="shared" si="0"/>
        <v/>
      </c>
      <c r="AJ12" s="33" t="str">
        <f t="shared" si="0"/>
        <v/>
      </c>
      <c r="AK12" s="33" t="str">
        <f t="shared" si="0"/>
        <v/>
      </c>
      <c r="AL12" s="33" t="str">
        <f t="shared" si="0"/>
        <v/>
      </c>
      <c r="AM12" s="33" t="str">
        <f t="shared" si="0"/>
        <v/>
      </c>
      <c r="AN12" s="33" t="str">
        <f t="shared" si="0"/>
        <v/>
      </c>
      <c r="AO12" s="33" t="str">
        <f t="shared" si="0"/>
        <v/>
      </c>
      <c r="AP12" s="33" t="str">
        <f t="shared" si="0"/>
        <v/>
      </c>
      <c r="AQ12" s="33" t="str">
        <f t="shared" si="0"/>
        <v/>
      </c>
      <c r="AR12" s="33">
        <f t="shared" si="0"/>
        <v>43101</v>
      </c>
      <c r="AS12" s="33" t="str">
        <f t="shared" si="0"/>
        <v/>
      </c>
      <c r="AT12" s="33" t="str">
        <f t="shared" si="0"/>
        <v/>
      </c>
      <c r="AU12" s="33" t="str">
        <f t="shared" si="0"/>
        <v/>
      </c>
      <c r="AV12" s="33" t="str">
        <f t="shared" si="0"/>
        <v/>
      </c>
      <c r="AW12" s="33" t="str">
        <f t="shared" ref="AW12" si="1">IF(YEAR(AV13)&lt;YEAR(AW13),AW13,"")</f>
        <v/>
      </c>
      <c r="AX12" s="33" t="str">
        <f t="shared" ref="AX12" si="2">IF(YEAR(AW13)&lt;YEAR(AX13),AX13,"")</f>
        <v/>
      </c>
      <c r="AY12" s="33" t="str">
        <f t="shared" ref="AY12" si="3">IF(YEAR(AX13)&lt;YEAR(AY13),AY13,"")</f>
        <v/>
      </c>
      <c r="AZ12" s="33" t="str">
        <f t="shared" ref="AZ12" si="4">IF(YEAR(AY13)&lt;YEAR(AZ13),AZ13,"")</f>
        <v/>
      </c>
      <c r="BA12" s="33" t="str">
        <f t="shared" ref="BA12" si="5">IF(YEAR(AZ13)&lt;YEAR(BA13),BA13,"")</f>
        <v/>
      </c>
      <c r="BB12" s="33" t="str">
        <f t="shared" ref="BB12" si="6">IF(YEAR(BA13)&lt;YEAR(BB13),BB13,"")</f>
        <v/>
      </c>
      <c r="BC12" s="33" t="str">
        <f t="shared" ref="BC12" si="7">IF(YEAR(BB13)&lt;YEAR(BC13),BC13,"")</f>
        <v/>
      </c>
      <c r="BD12" s="33" t="str">
        <f t="shared" ref="BD12" si="8">IF(YEAR(BC13)&lt;YEAR(BD13),BD13,"")</f>
        <v/>
      </c>
      <c r="BE12" s="33" t="str">
        <f t="shared" ref="BE12" si="9">IF(YEAR(BD13)&lt;YEAR(BE13),BE13,"")</f>
        <v/>
      </c>
      <c r="BF12" s="33" t="str">
        <f t="shared" ref="BF12" si="10">IF(YEAR(BE13)&lt;YEAR(BF13),BF13,"")</f>
        <v/>
      </c>
      <c r="BG12" s="33" t="str">
        <f t="shared" ref="BG12" si="11">IF(YEAR(BF13)&lt;YEAR(BG13),BG13,"")</f>
        <v/>
      </c>
      <c r="BH12" s="33" t="str">
        <f t="shared" ref="BH12" si="12">IF(YEAR(BG13)&lt;YEAR(BH13),BH13,"")</f>
        <v/>
      </c>
      <c r="BI12" s="33" t="str">
        <f t="shared" ref="BI12" si="13">IF(YEAR(BH13)&lt;YEAR(BI13),BI13,"")</f>
        <v/>
      </c>
      <c r="BJ12" s="33" t="str">
        <f t="shared" ref="BJ12" si="14">IF(YEAR(BI13)&lt;YEAR(BJ13),BJ13,"")</f>
        <v/>
      </c>
      <c r="BK12" s="33" t="str">
        <f t="shared" ref="BK12" si="15">IF(YEAR(BJ13)&lt;YEAR(BK13),BK13,"")</f>
        <v/>
      </c>
      <c r="BL12" s="33" t="str">
        <f t="shared" ref="BL12" si="16">IF(YEAR(BK13)&lt;YEAR(BL13),BL13,"")</f>
        <v/>
      </c>
      <c r="BM12" s="33" t="str">
        <f t="shared" ref="BM12" si="17">IF(YEAR(BL13)&lt;YEAR(BM13),BM13,"")</f>
        <v/>
      </c>
      <c r="BN12" s="33" t="str">
        <f t="shared" ref="BN12" si="18">IF(YEAR(BM13)&lt;YEAR(BN13),BN13,"")</f>
        <v/>
      </c>
      <c r="BO12" s="33" t="str">
        <f t="shared" ref="BO12" si="19">IF(YEAR(BN13)&lt;YEAR(BO13),BO13,"")</f>
        <v/>
      </c>
      <c r="BP12" s="33" t="str">
        <f t="shared" ref="BP12" si="20">IF(YEAR(BO13)&lt;YEAR(BP13),BP13,"")</f>
        <v/>
      </c>
      <c r="BQ12" s="33" t="str">
        <f t="shared" ref="BQ12" si="21">IF(YEAR(BP13)&lt;YEAR(BQ13),BQ13,"")</f>
        <v/>
      </c>
      <c r="BR12" s="33" t="str">
        <f t="shared" ref="BR12" si="22">IF(YEAR(BQ13)&lt;YEAR(BR13),BR13,"")</f>
        <v/>
      </c>
      <c r="BS12" s="33" t="str">
        <f t="shared" ref="BS12" si="23">IF(YEAR(BR13)&lt;YEAR(BS13),BS13,"")</f>
        <v/>
      </c>
      <c r="BT12" s="33" t="str">
        <f t="shared" ref="BT12" si="24">IF(YEAR(BS13)&lt;YEAR(BT13),BT13,"")</f>
        <v/>
      </c>
      <c r="BU12" s="33" t="str">
        <f t="shared" ref="BU12" si="25">IF(YEAR(BT13)&lt;YEAR(BU13),BU13,"")</f>
        <v/>
      </c>
      <c r="BV12" s="33" t="str">
        <f t="shared" ref="BV12" si="26">IF(YEAR(BU13)&lt;YEAR(BV13),BV13,"")</f>
        <v/>
      </c>
      <c r="BW12" s="33" t="str">
        <f t="shared" ref="BW12" si="27">IF(YEAR(BV13)&lt;YEAR(BW13),BW13,"")</f>
        <v/>
      </c>
      <c r="BX12" s="33" t="str">
        <f t="shared" ref="BX12" si="28">IF(YEAR(BW13)&lt;YEAR(BX13),BX13,"")</f>
        <v/>
      </c>
      <c r="BY12" s="33" t="str">
        <f t="shared" ref="BY12" si="29">IF(YEAR(BX13)&lt;YEAR(BY13),BY13,"")</f>
        <v/>
      </c>
      <c r="BZ12" s="33" t="str">
        <f t="shared" ref="BZ12" si="30">IF(YEAR(BY13)&lt;YEAR(BZ13),BZ13,"")</f>
        <v/>
      </c>
      <c r="CA12" s="33" t="str">
        <f t="shared" ref="CA12" si="31">IF(YEAR(BZ13)&lt;YEAR(CA13),CA13,"")</f>
        <v/>
      </c>
      <c r="CB12" s="33" t="str">
        <f t="shared" ref="CB12" si="32">IF(YEAR(CA13)&lt;YEAR(CB13),CB13,"")</f>
        <v/>
      </c>
      <c r="CC12" s="33" t="str">
        <f t="shared" ref="CC12" si="33">IF(YEAR(CB13)&lt;YEAR(CC13),CC13,"")</f>
        <v/>
      </c>
      <c r="CD12" s="33" t="str">
        <f t="shared" ref="CD12" si="34">IF(YEAR(CC13)&lt;YEAR(CD13),CD13,"")</f>
        <v/>
      </c>
      <c r="CE12" s="33" t="str">
        <f t="shared" ref="CE12" si="35">IF(YEAR(CD13)&lt;YEAR(CE13),CE13,"")</f>
        <v/>
      </c>
      <c r="CF12" s="33" t="str">
        <f t="shared" ref="CF12" si="36">IF(YEAR(CE13)&lt;YEAR(CF13),CF13,"")</f>
        <v/>
      </c>
      <c r="CG12" s="33" t="str">
        <f t="shared" ref="CG12" si="37">IF(YEAR(CF13)&lt;YEAR(CG13),CG13,"")</f>
        <v/>
      </c>
      <c r="CH12" s="33" t="str">
        <f t="shared" ref="CH12" si="38">IF(YEAR(CG13)&lt;YEAR(CH13),CH13,"")</f>
        <v/>
      </c>
      <c r="CI12" s="33" t="str">
        <f t="shared" ref="CI12" si="39">IF(YEAR(CH13)&lt;YEAR(CI13),CI13,"")</f>
        <v/>
      </c>
      <c r="CJ12" s="33" t="str">
        <f t="shared" ref="CJ12" si="40">IF(YEAR(CI13)&lt;YEAR(CJ13),CJ13,"")</f>
        <v/>
      </c>
      <c r="CK12" s="33" t="str">
        <f t="shared" ref="CK12" si="41">IF(YEAR(CJ13)&lt;YEAR(CK13),CK13,"")</f>
        <v/>
      </c>
      <c r="CL12" s="33" t="str">
        <f t="shared" ref="CL12" si="42">IF(YEAR(CK13)&lt;YEAR(CL13),CL13,"")</f>
        <v/>
      </c>
      <c r="CM12" s="33" t="str">
        <f t="shared" ref="CM12" si="43">IF(YEAR(CL13)&lt;YEAR(CM13),CM13,"")</f>
        <v/>
      </c>
      <c r="CN12" s="33" t="str">
        <f t="shared" ref="CN12" si="44">IF(YEAR(CM13)&lt;YEAR(CN13),CN13,"")</f>
        <v/>
      </c>
      <c r="CO12" s="33" t="str">
        <f t="shared" ref="CO12" si="45">IF(YEAR(CN13)&lt;YEAR(CO13),CO13,"")</f>
        <v/>
      </c>
      <c r="CP12" s="33" t="str">
        <f t="shared" ref="CP12" si="46">IF(YEAR(CO13)&lt;YEAR(CP13),CP13,"")</f>
        <v/>
      </c>
      <c r="CQ12" s="33" t="str">
        <f t="shared" ref="CQ12" si="47">IF(YEAR(CP13)&lt;YEAR(CQ13),CQ13,"")</f>
        <v/>
      </c>
      <c r="CR12" s="33" t="str">
        <f t="shared" ref="CR12" si="48">IF(YEAR(CQ13)&lt;YEAR(CR13),CR13,"")</f>
        <v/>
      </c>
      <c r="CS12" s="33">
        <f t="shared" ref="CS12" si="49">IF(YEAR(CR13)&lt;YEAR(CS13),CS13,"")</f>
        <v>43472</v>
      </c>
      <c r="CT12" s="33" t="str">
        <f t="shared" ref="CT12" si="50">IF(YEAR(CS13)&lt;YEAR(CT13),CT13,"")</f>
        <v/>
      </c>
      <c r="CU12" s="33" t="str">
        <f t="shared" ref="CU12" si="51">IF(YEAR(CT13)&lt;YEAR(CU13),CU13,"")</f>
        <v/>
      </c>
      <c r="CV12" s="33" t="str">
        <f t="shared" ref="CV12" si="52">IF(YEAR(CU13)&lt;YEAR(CV13),CV13,"")</f>
        <v/>
      </c>
      <c r="CW12" s="33" t="str">
        <f t="shared" ref="CW12" si="53">IF(YEAR(CV13)&lt;YEAR(CW13),CW13,"")</f>
        <v/>
      </c>
      <c r="CX12" s="34" t="str">
        <f t="shared" ref="CX12" si="54">IF(YEAR(CW13)&lt;YEAR(CX13),CX13,"")</f>
        <v/>
      </c>
      <c r="CY12" s="28"/>
      <c r="CZ12" s="28"/>
      <c r="DA12" s="31"/>
      <c r="DB12" s="31"/>
      <c r="DC12" s="31"/>
    </row>
    <row r="13" spans="1:130" ht="63" customHeight="1" thickBot="1" x14ac:dyDescent="0.3">
      <c r="A13" s="246" t="s">
        <v>112</v>
      </c>
      <c r="B13" s="247"/>
      <c r="C13" s="262"/>
      <c r="D13" s="63">
        <f>B20</f>
        <v>42821</v>
      </c>
      <c r="E13" s="52">
        <f t="shared" ref="E13:AV13" si="55">D13+7</f>
        <v>42828</v>
      </c>
      <c r="F13" s="51">
        <f t="shared" si="55"/>
        <v>42835</v>
      </c>
      <c r="G13" s="51">
        <f t="shared" si="55"/>
        <v>42842</v>
      </c>
      <c r="H13" s="51">
        <f t="shared" si="55"/>
        <v>42849</v>
      </c>
      <c r="I13" s="51">
        <f t="shared" si="55"/>
        <v>42856</v>
      </c>
      <c r="J13" s="51">
        <f t="shared" si="55"/>
        <v>42863</v>
      </c>
      <c r="K13" s="51">
        <f t="shared" si="55"/>
        <v>42870</v>
      </c>
      <c r="L13" s="51">
        <f t="shared" si="55"/>
        <v>42877</v>
      </c>
      <c r="M13" s="51">
        <f t="shared" si="55"/>
        <v>42884</v>
      </c>
      <c r="N13" s="51">
        <f t="shared" si="55"/>
        <v>42891</v>
      </c>
      <c r="O13" s="51">
        <f t="shared" si="55"/>
        <v>42898</v>
      </c>
      <c r="P13" s="51">
        <f t="shared" si="55"/>
        <v>42905</v>
      </c>
      <c r="Q13" s="51">
        <f t="shared" si="55"/>
        <v>42912</v>
      </c>
      <c r="R13" s="51">
        <f t="shared" si="55"/>
        <v>42919</v>
      </c>
      <c r="S13" s="51">
        <f t="shared" si="55"/>
        <v>42926</v>
      </c>
      <c r="T13" s="51">
        <f t="shared" si="55"/>
        <v>42933</v>
      </c>
      <c r="U13" s="51">
        <f t="shared" si="55"/>
        <v>42940</v>
      </c>
      <c r="V13" s="51">
        <f t="shared" si="55"/>
        <v>42947</v>
      </c>
      <c r="W13" s="51">
        <f t="shared" si="55"/>
        <v>42954</v>
      </c>
      <c r="X13" s="51">
        <f t="shared" si="55"/>
        <v>42961</v>
      </c>
      <c r="Y13" s="51">
        <f t="shared" si="55"/>
        <v>42968</v>
      </c>
      <c r="Z13" s="51">
        <f t="shared" si="55"/>
        <v>42975</v>
      </c>
      <c r="AA13" s="51">
        <f t="shared" si="55"/>
        <v>42982</v>
      </c>
      <c r="AB13" s="51">
        <f t="shared" si="55"/>
        <v>42989</v>
      </c>
      <c r="AC13" s="51">
        <f t="shared" si="55"/>
        <v>42996</v>
      </c>
      <c r="AD13" s="51">
        <f t="shared" si="55"/>
        <v>43003</v>
      </c>
      <c r="AE13" s="51">
        <f t="shared" si="55"/>
        <v>43010</v>
      </c>
      <c r="AF13" s="51">
        <f t="shared" si="55"/>
        <v>43017</v>
      </c>
      <c r="AG13" s="51">
        <f t="shared" si="55"/>
        <v>43024</v>
      </c>
      <c r="AH13" s="51">
        <f t="shared" si="55"/>
        <v>43031</v>
      </c>
      <c r="AI13" s="51">
        <f t="shared" si="55"/>
        <v>43038</v>
      </c>
      <c r="AJ13" s="51">
        <f t="shared" si="55"/>
        <v>43045</v>
      </c>
      <c r="AK13" s="51">
        <f t="shared" si="55"/>
        <v>43052</v>
      </c>
      <c r="AL13" s="51">
        <f t="shared" si="55"/>
        <v>43059</v>
      </c>
      <c r="AM13" s="51">
        <f t="shared" si="55"/>
        <v>43066</v>
      </c>
      <c r="AN13" s="51">
        <f t="shared" si="55"/>
        <v>43073</v>
      </c>
      <c r="AO13" s="51">
        <f t="shared" si="55"/>
        <v>43080</v>
      </c>
      <c r="AP13" s="51">
        <f t="shared" si="55"/>
        <v>43087</v>
      </c>
      <c r="AQ13" s="51">
        <f t="shared" si="55"/>
        <v>43094</v>
      </c>
      <c r="AR13" s="51">
        <f t="shared" si="55"/>
        <v>43101</v>
      </c>
      <c r="AS13" s="51">
        <f t="shared" si="55"/>
        <v>43108</v>
      </c>
      <c r="AT13" s="51">
        <f t="shared" si="55"/>
        <v>43115</v>
      </c>
      <c r="AU13" s="51">
        <f t="shared" si="55"/>
        <v>43122</v>
      </c>
      <c r="AV13" s="51">
        <f t="shared" si="55"/>
        <v>43129</v>
      </c>
      <c r="AW13" s="51">
        <f t="shared" ref="AW13" si="56">AV13+7</f>
        <v>43136</v>
      </c>
      <c r="AX13" s="51">
        <f t="shared" ref="AX13" si="57">AW13+7</f>
        <v>43143</v>
      </c>
      <c r="AY13" s="51">
        <f t="shared" ref="AY13" si="58">AX13+7</f>
        <v>43150</v>
      </c>
      <c r="AZ13" s="51">
        <f t="shared" ref="AZ13" si="59">AY13+7</f>
        <v>43157</v>
      </c>
      <c r="BA13" s="51">
        <f t="shared" ref="BA13" si="60">AZ13+7</f>
        <v>43164</v>
      </c>
      <c r="BB13" s="51">
        <f t="shared" ref="BB13" si="61">BA13+7</f>
        <v>43171</v>
      </c>
      <c r="BC13" s="51">
        <f t="shared" ref="BC13" si="62">BB13+7</f>
        <v>43178</v>
      </c>
      <c r="BD13" s="51">
        <f t="shared" ref="BD13" si="63">BC13+7</f>
        <v>43185</v>
      </c>
      <c r="BE13" s="51">
        <f t="shared" ref="BE13" si="64">BD13+7</f>
        <v>43192</v>
      </c>
      <c r="BF13" s="51">
        <f t="shared" ref="BF13" si="65">BE13+7</f>
        <v>43199</v>
      </c>
      <c r="BG13" s="51">
        <f t="shared" ref="BG13" si="66">BF13+7</f>
        <v>43206</v>
      </c>
      <c r="BH13" s="51">
        <f t="shared" ref="BH13" si="67">BG13+7</f>
        <v>43213</v>
      </c>
      <c r="BI13" s="51">
        <f t="shared" ref="BI13" si="68">BH13+7</f>
        <v>43220</v>
      </c>
      <c r="BJ13" s="51">
        <f t="shared" ref="BJ13" si="69">BI13+7</f>
        <v>43227</v>
      </c>
      <c r="BK13" s="51">
        <f t="shared" ref="BK13" si="70">BJ13+7</f>
        <v>43234</v>
      </c>
      <c r="BL13" s="51">
        <f t="shared" ref="BL13" si="71">BK13+7</f>
        <v>43241</v>
      </c>
      <c r="BM13" s="51">
        <f t="shared" ref="BM13" si="72">BL13+7</f>
        <v>43248</v>
      </c>
      <c r="BN13" s="51">
        <f t="shared" ref="BN13" si="73">BM13+7</f>
        <v>43255</v>
      </c>
      <c r="BO13" s="51">
        <f t="shared" ref="BO13" si="74">BN13+7</f>
        <v>43262</v>
      </c>
      <c r="BP13" s="51">
        <f t="shared" ref="BP13" si="75">BO13+7</f>
        <v>43269</v>
      </c>
      <c r="BQ13" s="51">
        <f t="shared" ref="BQ13" si="76">BP13+7</f>
        <v>43276</v>
      </c>
      <c r="BR13" s="51">
        <f t="shared" ref="BR13" si="77">BQ13+7</f>
        <v>43283</v>
      </c>
      <c r="BS13" s="51">
        <f t="shared" ref="BS13" si="78">BR13+7</f>
        <v>43290</v>
      </c>
      <c r="BT13" s="51">
        <f t="shared" ref="BT13" si="79">BS13+7</f>
        <v>43297</v>
      </c>
      <c r="BU13" s="51">
        <f t="shared" ref="BU13" si="80">BT13+7</f>
        <v>43304</v>
      </c>
      <c r="BV13" s="51">
        <f t="shared" ref="BV13" si="81">BU13+7</f>
        <v>43311</v>
      </c>
      <c r="BW13" s="51">
        <f t="shared" ref="BW13" si="82">BV13+7</f>
        <v>43318</v>
      </c>
      <c r="BX13" s="51">
        <f t="shared" ref="BX13" si="83">BW13+7</f>
        <v>43325</v>
      </c>
      <c r="BY13" s="51">
        <f t="shared" ref="BY13" si="84">BX13+7</f>
        <v>43332</v>
      </c>
      <c r="BZ13" s="51">
        <f t="shared" ref="BZ13" si="85">BY13+7</f>
        <v>43339</v>
      </c>
      <c r="CA13" s="51">
        <f t="shared" ref="CA13" si="86">BZ13+7</f>
        <v>43346</v>
      </c>
      <c r="CB13" s="51">
        <f t="shared" ref="CB13" si="87">CA13+7</f>
        <v>43353</v>
      </c>
      <c r="CC13" s="51">
        <f t="shared" ref="CC13" si="88">CB13+7</f>
        <v>43360</v>
      </c>
      <c r="CD13" s="51">
        <f t="shared" ref="CD13" si="89">CC13+7</f>
        <v>43367</v>
      </c>
      <c r="CE13" s="51">
        <f t="shared" ref="CE13" si="90">CD13+7</f>
        <v>43374</v>
      </c>
      <c r="CF13" s="51">
        <f t="shared" ref="CF13" si="91">CE13+7</f>
        <v>43381</v>
      </c>
      <c r="CG13" s="51">
        <f t="shared" ref="CG13" si="92">CF13+7</f>
        <v>43388</v>
      </c>
      <c r="CH13" s="51">
        <f t="shared" ref="CH13" si="93">CG13+7</f>
        <v>43395</v>
      </c>
      <c r="CI13" s="51">
        <f t="shared" ref="CI13" si="94">CH13+7</f>
        <v>43402</v>
      </c>
      <c r="CJ13" s="51">
        <f t="shared" ref="CJ13" si="95">CI13+7</f>
        <v>43409</v>
      </c>
      <c r="CK13" s="51">
        <f t="shared" ref="CK13" si="96">CJ13+7</f>
        <v>43416</v>
      </c>
      <c r="CL13" s="51">
        <f t="shared" ref="CL13" si="97">CK13+7</f>
        <v>43423</v>
      </c>
      <c r="CM13" s="51">
        <f t="shared" ref="CM13" si="98">CL13+7</f>
        <v>43430</v>
      </c>
      <c r="CN13" s="51">
        <f t="shared" ref="CN13" si="99">CM13+7</f>
        <v>43437</v>
      </c>
      <c r="CO13" s="51">
        <f t="shared" ref="CO13" si="100">CN13+7</f>
        <v>43444</v>
      </c>
      <c r="CP13" s="51">
        <f t="shared" ref="CP13" si="101">CO13+7</f>
        <v>43451</v>
      </c>
      <c r="CQ13" s="51">
        <f t="shared" ref="CQ13" si="102">CP13+7</f>
        <v>43458</v>
      </c>
      <c r="CR13" s="51">
        <f t="shared" ref="CR13" si="103">CQ13+7</f>
        <v>43465</v>
      </c>
      <c r="CS13" s="51">
        <f t="shared" ref="CS13" si="104">CR13+7</f>
        <v>43472</v>
      </c>
      <c r="CT13" s="51">
        <f t="shared" ref="CT13" si="105">CS13+7</f>
        <v>43479</v>
      </c>
      <c r="CU13" s="51">
        <f t="shared" ref="CU13" si="106">CT13+7</f>
        <v>43486</v>
      </c>
      <c r="CV13" s="51">
        <f t="shared" ref="CV13" si="107">CU13+7</f>
        <v>43493</v>
      </c>
      <c r="CW13" s="51">
        <f t="shared" ref="CW13" si="108">CV13+7</f>
        <v>43500</v>
      </c>
      <c r="CX13" s="60">
        <f t="shared" ref="CX13" si="109">CW13+7</f>
        <v>43507</v>
      </c>
      <c r="CY13" s="39" t="s">
        <v>57</v>
      </c>
      <c r="CZ13" s="40"/>
      <c r="DA13" s="6"/>
      <c r="DB13" s="6"/>
      <c r="DC13" s="6"/>
      <c r="DD13" s="6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8"/>
      <c r="DR13" s="8"/>
      <c r="DS13" s="8"/>
      <c r="DT13" s="8"/>
      <c r="DU13" s="8"/>
      <c r="DV13" s="8"/>
      <c r="DW13" s="8"/>
      <c r="DX13" s="8"/>
      <c r="DY13" s="8"/>
      <c r="DZ13" s="8"/>
    </row>
    <row r="14" spans="1:130" ht="20.100000000000001" customHeight="1" x14ac:dyDescent="0.3">
      <c r="A14" s="222" t="s">
        <v>0</v>
      </c>
      <c r="B14" s="263" t="s">
        <v>140</v>
      </c>
      <c r="C14" s="264"/>
      <c r="D14" s="265" t="s">
        <v>93</v>
      </c>
      <c r="E14" s="223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6"/>
      <c r="CY14" s="28"/>
      <c r="CZ14" s="28"/>
      <c r="DA14" s="1"/>
      <c r="DB14" s="1"/>
      <c r="DC14" s="1"/>
    </row>
    <row r="15" spans="1:130" s="68" customFormat="1" ht="20.100000000000001" customHeight="1" x14ac:dyDescent="0.25">
      <c r="A15" s="64" t="s">
        <v>141</v>
      </c>
      <c r="B15" s="244">
        <f>'key dates'!B6</f>
        <v>42620</v>
      </c>
      <c r="C15" s="245"/>
      <c r="D15" s="266"/>
      <c r="E15" s="114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213"/>
      <c r="CY15" s="69"/>
      <c r="CZ15" s="69"/>
      <c r="DA15" s="70"/>
      <c r="DB15" s="70"/>
      <c r="DC15" s="70"/>
    </row>
    <row r="16" spans="1:130" ht="20.100000000000001" customHeight="1" x14ac:dyDescent="0.25">
      <c r="A16" s="113" t="s">
        <v>2</v>
      </c>
      <c r="B16" s="268">
        <f>'key dates'!B7</f>
        <v>42662</v>
      </c>
      <c r="C16" s="269"/>
      <c r="D16" s="266"/>
      <c r="E16" s="43" t="str">
        <f t="shared" ref="E16:G16" si="110">IF(AND($B16&gt;=E13,F13&gt;$B16),"X"," ")</f>
        <v xml:space="preserve"> </v>
      </c>
      <c r="F16" s="42" t="str">
        <f t="shared" si="110"/>
        <v xml:space="preserve"> </v>
      </c>
      <c r="G16" s="42" t="str">
        <f t="shared" si="110"/>
        <v xml:space="preserve"> </v>
      </c>
      <c r="H16" s="42" t="str">
        <f t="shared" ref="H16" si="111">IF(AND($B16&gt;=H13,I13&gt;$B16),"X"," ")</f>
        <v xml:space="preserve"> </v>
      </c>
      <c r="I16" s="42" t="str">
        <f t="shared" ref="I16" si="112">IF(AND($B16&gt;=I13,J13&gt;$B16),"X"," ")</f>
        <v xml:space="preserve"> </v>
      </c>
      <c r="J16" s="42" t="str">
        <f t="shared" ref="J16" si="113">IF(AND($B16&gt;=J13,K13&gt;$B16),"X"," ")</f>
        <v xml:space="preserve"> </v>
      </c>
      <c r="K16" s="42" t="str">
        <f t="shared" ref="K16" si="114">IF(AND($B16&gt;=K13,L13&gt;$B16),"X"," ")</f>
        <v xml:space="preserve"> </v>
      </c>
      <c r="L16" s="42" t="str">
        <f t="shared" ref="L16" si="115">IF(AND($B16&gt;=L13,M13&gt;$B16),"X"," ")</f>
        <v xml:space="preserve"> </v>
      </c>
      <c r="M16" s="42" t="str">
        <f t="shared" ref="M16" si="116">IF(AND($B16&gt;=M13,N13&gt;$B16),"X"," ")</f>
        <v xml:space="preserve"> </v>
      </c>
      <c r="N16" s="42" t="str">
        <f t="shared" ref="N16" si="117">IF(AND($B16&gt;=N13,O13&gt;$B16),"X"," ")</f>
        <v xml:space="preserve"> </v>
      </c>
      <c r="O16" s="42" t="str">
        <f t="shared" ref="O16" si="118">IF(AND($B16&gt;=O13,P13&gt;$B16),"X"," ")</f>
        <v xml:space="preserve"> </v>
      </c>
      <c r="P16" s="42" t="str">
        <f t="shared" ref="P16" si="119">IF(AND($B16&gt;=P13,Q13&gt;$B16),"X"," ")</f>
        <v xml:space="preserve"> </v>
      </c>
      <c r="Q16" s="42" t="str">
        <f t="shared" ref="Q16" si="120">IF(AND($B16&gt;=Q13,R13&gt;$B16),"X"," ")</f>
        <v xml:space="preserve"> </v>
      </c>
      <c r="R16" s="42" t="str">
        <f t="shared" ref="R16" si="121">IF(AND($B16&gt;=R13,S13&gt;$B16),"X"," ")</f>
        <v xml:space="preserve"> </v>
      </c>
      <c r="S16" s="42" t="str">
        <f t="shared" ref="S16" si="122">IF(AND($B16&gt;=S13,T13&gt;$B16),"X"," ")</f>
        <v xml:space="preserve"> </v>
      </c>
      <c r="T16" s="42" t="str">
        <f t="shared" ref="T16" si="123">IF(AND($B16&gt;=T13,U13&gt;$B16),"X"," ")</f>
        <v xml:space="preserve"> </v>
      </c>
      <c r="U16" s="42" t="str">
        <f t="shared" ref="U16" si="124">IF(AND($B16&gt;=U13,V13&gt;$B16),"X"," ")</f>
        <v xml:space="preserve"> </v>
      </c>
      <c r="V16" s="42" t="str">
        <f t="shared" ref="V16" si="125">IF(AND($B16&gt;=V13,W13&gt;$B16),"X"," ")</f>
        <v xml:space="preserve"> </v>
      </c>
      <c r="W16" s="42" t="str">
        <f t="shared" ref="W16" si="126">IF(AND($B16&gt;=W13,X13&gt;$B16),"X"," ")</f>
        <v xml:space="preserve"> </v>
      </c>
      <c r="X16" s="42" t="str">
        <f t="shared" ref="X16" si="127">IF(AND($B16&gt;=X13,Y13&gt;$B16),"X"," ")</f>
        <v xml:space="preserve"> </v>
      </c>
      <c r="Y16" s="42" t="str">
        <f t="shared" ref="Y16" si="128">IF(AND($B16&gt;=Y13,Z13&gt;$B16),"X"," ")</f>
        <v xml:space="preserve"> </v>
      </c>
      <c r="Z16" s="42" t="str">
        <f t="shared" ref="Z16" si="129">IF(AND($B16&gt;=Z13,AA13&gt;$B16),"X"," ")</f>
        <v xml:space="preserve"> </v>
      </c>
      <c r="AA16" s="42" t="str">
        <f t="shared" ref="AA16" si="130">IF(AND($B16&gt;=AA13,AB13&gt;$B16),"X"," ")</f>
        <v xml:space="preserve"> </v>
      </c>
      <c r="AB16" s="42" t="str">
        <f t="shared" ref="AB16" si="131">IF(AND($B16&gt;=AB13,AC13&gt;$B16),"X"," ")</f>
        <v xml:space="preserve"> </v>
      </c>
      <c r="AC16" s="42" t="str">
        <f t="shared" ref="AC16" si="132">IF(AND($B16&gt;=AC13,AD13&gt;$B16),"X"," ")</f>
        <v xml:space="preserve"> </v>
      </c>
      <c r="AD16" s="42" t="str">
        <f t="shared" ref="AD16" si="133">IF(AND($B16&gt;=AD13,AE13&gt;$B16),"X"," ")</f>
        <v xml:space="preserve"> </v>
      </c>
      <c r="AE16" s="42" t="str">
        <f t="shared" ref="AE16" si="134">IF(AND($B16&gt;=AE13,AF13&gt;$B16),"X"," ")</f>
        <v xml:space="preserve"> </v>
      </c>
      <c r="AF16" s="42" t="str">
        <f t="shared" ref="AF16" si="135">IF(AND($B16&gt;=AF13,AG13&gt;$B16),"X"," ")</f>
        <v xml:space="preserve"> </v>
      </c>
      <c r="AG16" s="42" t="str">
        <f t="shared" ref="AG16" si="136">IF(AND($B16&gt;=AG13,AH13&gt;$B16),"X"," ")</f>
        <v xml:space="preserve"> </v>
      </c>
      <c r="AH16" s="42" t="str">
        <f t="shared" ref="AH16" si="137">IF(AND($B16&gt;=AH13,AI13&gt;$B16),"X"," ")</f>
        <v xml:space="preserve"> </v>
      </c>
      <c r="AI16" s="42" t="str">
        <f t="shared" ref="AI16" si="138">IF(AND($B16&gt;=AI13,AJ13&gt;$B16),"X"," ")</f>
        <v xml:space="preserve"> </v>
      </c>
      <c r="AJ16" s="42" t="str">
        <f t="shared" ref="AJ16" si="139">IF(AND($B16&gt;=AJ13,AK13&gt;$B16),"X"," ")</f>
        <v xml:space="preserve"> </v>
      </c>
      <c r="AK16" s="42" t="str">
        <f t="shared" ref="AK16" si="140">IF(AND($B16&gt;=AK13,AL13&gt;$B16),"X"," ")</f>
        <v xml:space="preserve"> </v>
      </c>
      <c r="AL16" s="42" t="str">
        <f t="shared" ref="AL16" si="141">IF(AND($B16&gt;=AL13,AM13&gt;$B16),"X"," ")</f>
        <v xml:space="preserve"> </v>
      </c>
      <c r="AM16" s="42" t="str">
        <f t="shared" ref="AM16" si="142">IF(AND($B16&gt;=AM13,AN13&gt;$B16),"X"," ")</f>
        <v xml:space="preserve"> </v>
      </c>
      <c r="AN16" s="42" t="str">
        <f t="shared" ref="AN16" si="143">IF(AND($B16&gt;=AN13,AO13&gt;$B16),"X"," ")</f>
        <v xml:space="preserve"> </v>
      </c>
      <c r="AO16" s="42" t="str">
        <f t="shared" ref="AO16" si="144">IF(AND($B16&gt;=AO13,AP13&gt;$B16),"X"," ")</f>
        <v xml:space="preserve"> </v>
      </c>
      <c r="AP16" s="42" t="str">
        <f t="shared" ref="AP16" si="145">IF(AND($B16&gt;=AP13,AQ13&gt;$B16),"X"," ")</f>
        <v xml:space="preserve"> </v>
      </c>
      <c r="AQ16" s="42" t="str">
        <f t="shared" ref="AQ16" si="146">IF(AND($B16&gt;=AQ13,AR13&gt;$B16),"X"," ")</f>
        <v xml:space="preserve"> </v>
      </c>
      <c r="AR16" s="42" t="str">
        <f t="shared" ref="AR16" si="147">IF(AND($B16&gt;=AR13,AS13&gt;$B16),"X"," ")</f>
        <v xml:space="preserve"> </v>
      </c>
      <c r="AS16" s="42" t="str">
        <f t="shared" ref="AS16" si="148">IF(AND($B16&gt;=AS13,AT13&gt;$B16),"X"," ")</f>
        <v xml:space="preserve"> </v>
      </c>
      <c r="AT16" s="42" t="str">
        <f t="shared" ref="AT16" si="149">IF(AND($B16&gt;=AT13,AU13&gt;$B16),"X"," ")</f>
        <v xml:space="preserve"> </v>
      </c>
      <c r="AU16" s="42" t="str">
        <f t="shared" ref="AU16" si="150">IF(AND($B16&gt;=AU13,AV13&gt;$B16),"X"," ")</f>
        <v xml:space="preserve"> </v>
      </c>
      <c r="AV16" s="42" t="str">
        <f t="shared" ref="AV16" si="151">IF(AND($B16&gt;=AV13,AW13&gt;$B16),"X"," ")</f>
        <v xml:space="preserve"> </v>
      </c>
      <c r="AW16" s="42" t="str">
        <f t="shared" ref="AW16" si="152">IF(AND($B16&gt;=AW13,AX13&gt;$B16),"X"," ")</f>
        <v xml:space="preserve"> </v>
      </c>
      <c r="AX16" s="42" t="str">
        <f t="shared" ref="AX16" si="153">IF(AND($B16&gt;=AX13,AY13&gt;$B16),"X"," ")</f>
        <v xml:space="preserve"> </v>
      </c>
      <c r="AY16" s="42" t="str">
        <f t="shared" ref="AY16" si="154">IF(AND($B16&gt;=AY13,AZ13&gt;$B16),"X"," ")</f>
        <v xml:space="preserve"> </v>
      </c>
      <c r="AZ16" s="42" t="str">
        <f t="shared" ref="AZ16" si="155">IF(AND($B16&gt;=AZ13,BA13&gt;$B16),"X"," ")</f>
        <v xml:space="preserve"> </v>
      </c>
      <c r="BA16" s="42" t="str">
        <f t="shared" ref="BA16" si="156">IF(AND($B16&gt;=BA13,BB13&gt;$B16),"X"," ")</f>
        <v xml:space="preserve"> </v>
      </c>
      <c r="BB16" s="42" t="str">
        <f t="shared" ref="BB16" si="157">IF(AND($B16&gt;=BB13,BC13&gt;$B16),"X"," ")</f>
        <v xml:space="preserve"> </v>
      </c>
      <c r="BC16" s="42" t="str">
        <f t="shared" ref="BC16" si="158">IF(AND($B16&gt;=BC13,BD13&gt;$B16),"X"," ")</f>
        <v xml:space="preserve"> </v>
      </c>
      <c r="BD16" s="42" t="str">
        <f t="shared" ref="BD16" si="159">IF(AND($B16&gt;=BD13,BE13&gt;$B16),"X"," ")</f>
        <v xml:space="preserve"> </v>
      </c>
      <c r="BE16" s="42" t="str">
        <f t="shared" ref="BE16" si="160">IF(AND($B16&gt;=BE13,BF13&gt;$B16),"X"," ")</f>
        <v xml:space="preserve"> </v>
      </c>
      <c r="BF16" s="42" t="str">
        <f t="shared" ref="BF16" si="161">IF(AND($B16&gt;=BF13,BG13&gt;$B16),"X"," ")</f>
        <v xml:space="preserve"> </v>
      </c>
      <c r="BG16" s="42" t="str">
        <f t="shared" ref="BG16" si="162">IF(AND($B16&gt;=BG13,BH13&gt;$B16),"X"," ")</f>
        <v xml:space="preserve"> </v>
      </c>
      <c r="BH16" s="42" t="str">
        <f t="shared" ref="BH16" si="163">IF(AND($B16&gt;=BH13,BI13&gt;$B16),"X"," ")</f>
        <v xml:space="preserve"> </v>
      </c>
      <c r="BI16" s="42" t="str">
        <f t="shared" ref="BI16" si="164">IF(AND($B16&gt;=BI13,BJ13&gt;$B16),"X"," ")</f>
        <v xml:space="preserve"> </v>
      </c>
      <c r="BJ16" s="42" t="str">
        <f t="shared" ref="BJ16" si="165">IF(AND($B16&gt;=BJ13,BK13&gt;$B16),"X"," ")</f>
        <v xml:space="preserve"> </v>
      </c>
      <c r="BK16" s="42" t="str">
        <f t="shared" ref="BK16" si="166">IF(AND($B16&gt;=BK13,BL13&gt;$B16),"X"," ")</f>
        <v xml:space="preserve"> </v>
      </c>
      <c r="BL16" s="42" t="str">
        <f t="shared" ref="BL16" si="167">IF(AND($B16&gt;=BL13,BM13&gt;$B16),"X"," ")</f>
        <v xml:space="preserve"> </v>
      </c>
      <c r="BM16" s="42" t="str">
        <f t="shared" ref="BM16" si="168">IF(AND($B16&gt;=BM13,BN13&gt;$B16),"X"," ")</f>
        <v xml:space="preserve"> </v>
      </c>
      <c r="BN16" s="42" t="str">
        <f t="shared" ref="BN16" si="169">IF(AND($B16&gt;=BN13,BO13&gt;$B16),"X"," ")</f>
        <v xml:space="preserve"> </v>
      </c>
      <c r="BO16" s="42" t="str">
        <f t="shared" ref="BO16" si="170">IF(AND($B16&gt;=BO13,BP13&gt;$B16),"X"," ")</f>
        <v xml:space="preserve"> </v>
      </c>
      <c r="BP16" s="42" t="str">
        <f t="shared" ref="BP16" si="171">IF(AND($B16&gt;=BP13,BQ13&gt;$B16),"X"," ")</f>
        <v xml:space="preserve"> </v>
      </c>
      <c r="BQ16" s="42" t="str">
        <f t="shared" ref="BQ16" si="172">IF(AND($B16&gt;=BQ13,BR13&gt;$B16),"X"," ")</f>
        <v xml:space="preserve"> </v>
      </c>
      <c r="BR16" s="42" t="str">
        <f t="shared" ref="BR16" si="173">IF(AND($B16&gt;=BR13,BS13&gt;$B16),"X"," ")</f>
        <v xml:space="preserve"> </v>
      </c>
      <c r="BS16" s="42" t="str">
        <f t="shared" ref="BS16" si="174">IF(AND($B16&gt;=BS13,BT13&gt;$B16),"X"," ")</f>
        <v xml:space="preserve"> </v>
      </c>
      <c r="BT16" s="42" t="str">
        <f t="shared" ref="BT16" si="175">IF(AND($B16&gt;=BT13,BU13&gt;$B16),"X"," ")</f>
        <v xml:space="preserve"> </v>
      </c>
      <c r="BU16" s="42" t="str">
        <f t="shared" ref="BU16" si="176">IF(AND($B16&gt;=BU13,BV13&gt;$B16),"X"," ")</f>
        <v xml:space="preserve"> </v>
      </c>
      <c r="BV16" s="42" t="str">
        <f t="shared" ref="BV16" si="177">IF(AND($B16&gt;=BV13,BW13&gt;$B16),"X"," ")</f>
        <v xml:space="preserve"> </v>
      </c>
      <c r="BW16" s="42" t="str">
        <f t="shared" ref="BW16" si="178">IF(AND($B16&gt;=BW13,BX13&gt;$B16),"X"," ")</f>
        <v xml:space="preserve"> </v>
      </c>
      <c r="BX16" s="42" t="str">
        <f t="shared" ref="BX16" si="179">IF(AND($B16&gt;=BX13,BY13&gt;$B16),"X"," ")</f>
        <v xml:space="preserve"> </v>
      </c>
      <c r="BY16" s="42" t="str">
        <f t="shared" ref="BY16" si="180">IF(AND($B16&gt;=BY13,BZ13&gt;$B16),"X"," ")</f>
        <v xml:space="preserve"> </v>
      </c>
      <c r="BZ16" s="42" t="str">
        <f t="shared" ref="BZ16" si="181">IF(AND($B16&gt;=BZ13,CA13&gt;$B16),"X"," ")</f>
        <v xml:space="preserve"> </v>
      </c>
      <c r="CA16" s="42" t="str">
        <f t="shared" ref="CA16" si="182">IF(AND($B16&gt;=CA13,CB13&gt;$B16),"X"," ")</f>
        <v xml:space="preserve"> </v>
      </c>
      <c r="CB16" s="42" t="str">
        <f t="shared" ref="CB16" si="183">IF(AND($B16&gt;=CB13,CC13&gt;$B16),"X"," ")</f>
        <v xml:space="preserve"> </v>
      </c>
      <c r="CC16" s="42" t="str">
        <f t="shared" ref="CC16" si="184">IF(AND($B16&gt;=CC13,CD13&gt;$B16),"X"," ")</f>
        <v xml:space="preserve"> </v>
      </c>
      <c r="CD16" s="42" t="str">
        <f t="shared" ref="CD16" si="185">IF(AND($B16&gt;=CD13,CE13&gt;$B16),"X"," ")</f>
        <v xml:space="preserve"> </v>
      </c>
      <c r="CE16" s="42" t="str">
        <f t="shared" ref="CE16" si="186">IF(AND($B16&gt;=CE13,CF13&gt;$B16),"X"," ")</f>
        <v xml:space="preserve"> </v>
      </c>
      <c r="CF16" s="42" t="str">
        <f t="shared" ref="CF16" si="187">IF(AND($B16&gt;=CF13,CG13&gt;$B16),"X"," ")</f>
        <v xml:space="preserve"> </v>
      </c>
      <c r="CG16" s="42" t="str">
        <f t="shared" ref="CG16" si="188">IF(AND($B16&gt;=CG13,CH13&gt;$B16),"X"," ")</f>
        <v xml:space="preserve"> </v>
      </c>
      <c r="CH16" s="42" t="str">
        <f t="shared" ref="CH16" si="189">IF(AND($B16&gt;=CH13,CI13&gt;$B16),"X"," ")</f>
        <v xml:space="preserve"> </v>
      </c>
      <c r="CI16" s="42" t="str">
        <f t="shared" ref="CI16" si="190">IF(AND($B16&gt;=CI13,CJ13&gt;$B16),"X"," ")</f>
        <v xml:space="preserve"> </v>
      </c>
      <c r="CJ16" s="42" t="str">
        <f t="shared" ref="CJ16" si="191">IF(AND($B16&gt;=CJ13,CK13&gt;$B16),"X"," ")</f>
        <v xml:space="preserve"> </v>
      </c>
      <c r="CK16" s="42" t="str">
        <f t="shared" ref="CK16" si="192">IF(AND($B16&gt;=CK13,CL13&gt;$B16),"X"," ")</f>
        <v xml:space="preserve"> </v>
      </c>
      <c r="CL16" s="42" t="str">
        <f t="shared" ref="CL16" si="193">IF(AND($B16&gt;=CL13,CM13&gt;$B16),"X"," ")</f>
        <v xml:space="preserve"> </v>
      </c>
      <c r="CM16" s="42" t="str">
        <f t="shared" ref="CM16" si="194">IF(AND($B16&gt;=CM13,CN13&gt;$B16),"X"," ")</f>
        <v xml:space="preserve"> </v>
      </c>
      <c r="CN16" s="42" t="str">
        <f t="shared" ref="CN16" si="195">IF(AND($B16&gt;=CN13,CO13&gt;$B16),"X"," ")</f>
        <v xml:space="preserve"> </v>
      </c>
      <c r="CO16" s="42" t="str">
        <f t="shared" ref="CO16" si="196">IF(AND($B16&gt;=CO13,CP13&gt;$B16),"X"," ")</f>
        <v xml:space="preserve"> </v>
      </c>
      <c r="CP16" s="42" t="str">
        <f t="shared" ref="CP16" si="197">IF(AND($B16&gt;=CP13,CQ13&gt;$B16),"X"," ")</f>
        <v xml:space="preserve"> </v>
      </c>
      <c r="CQ16" s="42" t="str">
        <f t="shared" ref="CQ16" si="198">IF(AND($B16&gt;=CQ13,CR13&gt;$B16),"X"," ")</f>
        <v xml:space="preserve"> </v>
      </c>
      <c r="CR16" s="42" t="str">
        <f t="shared" ref="CR16" si="199">IF(AND($B16&gt;=CR13,CS13&gt;$B16),"X"," ")</f>
        <v xml:space="preserve"> </v>
      </c>
      <c r="CS16" s="42" t="str">
        <f t="shared" ref="CS16" si="200">IF(AND($B16&gt;=CS13,CT13&gt;$B16),"X"," ")</f>
        <v xml:space="preserve"> </v>
      </c>
      <c r="CT16" s="42" t="str">
        <f t="shared" ref="CT16" si="201">IF(AND($B16&gt;=CT13,CU13&gt;$B16),"X"," ")</f>
        <v xml:space="preserve"> </v>
      </c>
      <c r="CU16" s="42" t="str">
        <f t="shared" ref="CU16" si="202">IF(AND($B16&gt;=CU13,CV13&gt;$B16),"X"," ")</f>
        <v xml:space="preserve"> </v>
      </c>
      <c r="CV16" s="42" t="str">
        <f t="shared" ref="CV16" si="203">IF(AND($B16&gt;=CV13,CW13&gt;$B16),"X"," ")</f>
        <v xml:space="preserve"> </v>
      </c>
      <c r="CW16" s="42" t="str">
        <f t="shared" ref="CW16" si="204">IF(AND($B16&gt;=CW13,CX13&gt;$B16),"X"," ")</f>
        <v xml:space="preserve"> </v>
      </c>
      <c r="CX16" s="61" t="str">
        <f t="shared" ref="CX16" si="205">IF(AND($B16&gt;=CX13,CY13&gt;$B16),"X"," ")</f>
        <v xml:space="preserve"> </v>
      </c>
      <c r="CY16" s="29"/>
      <c r="CZ16" s="29"/>
    </row>
    <row r="17" spans="1:104" s="70" customFormat="1" ht="20.100000000000001" customHeight="1" x14ac:dyDescent="0.25">
      <c r="A17" s="64" t="s">
        <v>91</v>
      </c>
      <c r="B17" s="244">
        <f>'key dates'!B8</f>
        <v>42690</v>
      </c>
      <c r="C17" s="245"/>
      <c r="D17" s="266"/>
      <c r="E17" s="65" t="str">
        <f t="shared" ref="E17:G17" si="206">IF(AND($B17&gt;=E13,F13&gt;$B17),"X"," ")</f>
        <v xml:space="preserve"> </v>
      </c>
      <c r="F17" s="66" t="str">
        <f t="shared" si="206"/>
        <v xml:space="preserve"> </v>
      </c>
      <c r="G17" s="66" t="str">
        <f t="shared" si="206"/>
        <v xml:space="preserve"> </v>
      </c>
      <c r="H17" s="66" t="str">
        <f t="shared" ref="H17" si="207">IF(AND($B17&gt;=H13,I13&gt;$B17),"X"," ")</f>
        <v xml:space="preserve"> </v>
      </c>
      <c r="I17" s="66" t="str">
        <f t="shared" ref="I17" si="208">IF(AND($B17&gt;=I13,J13&gt;$B17),"X"," ")</f>
        <v xml:space="preserve"> </v>
      </c>
      <c r="J17" s="66" t="str">
        <f t="shared" ref="J17" si="209">IF(AND($B17&gt;=J13,K13&gt;$B17),"X"," ")</f>
        <v xml:space="preserve"> </v>
      </c>
      <c r="K17" s="66" t="str">
        <f t="shared" ref="K17" si="210">IF(AND($B17&gt;=K13,L13&gt;$B17),"X"," ")</f>
        <v xml:space="preserve"> </v>
      </c>
      <c r="L17" s="66" t="str">
        <f t="shared" ref="L17" si="211">IF(AND($B17&gt;=L13,M13&gt;$B17),"X"," ")</f>
        <v xml:space="preserve"> </v>
      </c>
      <c r="M17" s="66" t="str">
        <f t="shared" ref="M17" si="212">IF(AND($B17&gt;=M13,N13&gt;$B17),"X"," ")</f>
        <v xml:space="preserve"> </v>
      </c>
      <c r="N17" s="66" t="str">
        <f t="shared" ref="N17" si="213">IF(AND($B17&gt;=N13,O13&gt;$B17),"X"," ")</f>
        <v xml:space="preserve"> </v>
      </c>
      <c r="O17" s="66" t="str">
        <f t="shared" ref="O17" si="214">IF(AND($B17&gt;=O13,P13&gt;$B17),"X"," ")</f>
        <v xml:space="preserve"> </v>
      </c>
      <c r="P17" s="66" t="str">
        <f t="shared" ref="P17" si="215">IF(AND($B17&gt;=P13,Q13&gt;$B17),"X"," ")</f>
        <v xml:space="preserve"> </v>
      </c>
      <c r="Q17" s="66" t="str">
        <f t="shared" ref="Q17" si="216">IF(AND($B17&gt;=Q13,R13&gt;$B17),"X"," ")</f>
        <v xml:space="preserve"> </v>
      </c>
      <c r="R17" s="66" t="str">
        <f t="shared" ref="R17" si="217">IF(AND($B17&gt;=R13,S13&gt;$B17),"X"," ")</f>
        <v xml:space="preserve"> </v>
      </c>
      <c r="S17" s="66" t="str">
        <f t="shared" ref="S17" si="218">IF(AND($B17&gt;=S13,T13&gt;$B17),"X"," ")</f>
        <v xml:space="preserve"> </v>
      </c>
      <c r="T17" s="66" t="str">
        <f t="shared" ref="T17" si="219">IF(AND($B17&gt;=T13,U13&gt;$B17),"X"," ")</f>
        <v xml:space="preserve"> </v>
      </c>
      <c r="U17" s="66" t="str">
        <f t="shared" ref="U17" si="220">IF(AND($B17&gt;=U13,V13&gt;$B17),"X"," ")</f>
        <v xml:space="preserve"> </v>
      </c>
      <c r="V17" s="66" t="str">
        <f t="shared" ref="V17" si="221">IF(AND($B17&gt;=V13,W13&gt;$B17),"X"," ")</f>
        <v xml:space="preserve"> </v>
      </c>
      <c r="W17" s="66" t="str">
        <f t="shared" ref="W17" si="222">IF(AND($B17&gt;=W13,X13&gt;$B17),"X"," ")</f>
        <v xml:space="preserve"> </v>
      </c>
      <c r="X17" s="66" t="str">
        <f t="shared" ref="X17" si="223">IF(AND($B17&gt;=X13,Y13&gt;$B17),"X"," ")</f>
        <v xml:space="preserve"> </v>
      </c>
      <c r="Y17" s="66" t="str">
        <f t="shared" ref="Y17" si="224">IF(AND($B17&gt;=Y13,Z13&gt;$B17),"X"," ")</f>
        <v xml:space="preserve"> </v>
      </c>
      <c r="Z17" s="66" t="str">
        <f t="shared" ref="Z17" si="225">IF(AND($B17&gt;=Z13,AA13&gt;$B17),"X"," ")</f>
        <v xml:space="preserve"> </v>
      </c>
      <c r="AA17" s="66" t="str">
        <f t="shared" ref="AA17" si="226">IF(AND($B17&gt;=AA13,AB13&gt;$B17),"X"," ")</f>
        <v xml:space="preserve"> </v>
      </c>
      <c r="AB17" s="66" t="str">
        <f t="shared" ref="AB17" si="227">IF(AND($B17&gt;=AB13,AC13&gt;$B17),"X"," ")</f>
        <v xml:space="preserve"> </v>
      </c>
      <c r="AC17" s="66" t="str">
        <f t="shared" ref="AC17" si="228">IF(AND($B17&gt;=AC13,AD13&gt;$B17),"X"," ")</f>
        <v xml:space="preserve"> </v>
      </c>
      <c r="AD17" s="66" t="str">
        <f t="shared" ref="AD17" si="229">IF(AND($B17&gt;=AD13,AE13&gt;$B17),"X"," ")</f>
        <v xml:space="preserve"> </v>
      </c>
      <c r="AE17" s="66" t="str">
        <f t="shared" ref="AE17" si="230">IF(AND($B17&gt;=AE13,AF13&gt;$B17),"X"," ")</f>
        <v xml:space="preserve"> </v>
      </c>
      <c r="AF17" s="66" t="str">
        <f t="shared" ref="AF17" si="231">IF(AND($B17&gt;=AF13,AG13&gt;$B17),"X"," ")</f>
        <v xml:space="preserve"> </v>
      </c>
      <c r="AG17" s="66" t="str">
        <f t="shared" ref="AG17" si="232">IF(AND($B17&gt;=AG13,AH13&gt;$B17),"X"," ")</f>
        <v xml:space="preserve"> </v>
      </c>
      <c r="AH17" s="66" t="str">
        <f t="shared" ref="AH17" si="233">IF(AND($B17&gt;=AH13,AI13&gt;$B17),"X"," ")</f>
        <v xml:space="preserve"> </v>
      </c>
      <c r="AI17" s="66" t="str">
        <f t="shared" ref="AI17" si="234">IF(AND($B17&gt;=AI13,AJ13&gt;$B17),"X"," ")</f>
        <v xml:space="preserve"> </v>
      </c>
      <c r="AJ17" s="66" t="str">
        <f t="shared" ref="AJ17" si="235">IF(AND($B17&gt;=AJ13,AK13&gt;$B17),"X"," ")</f>
        <v xml:space="preserve"> </v>
      </c>
      <c r="AK17" s="66" t="str">
        <f t="shared" ref="AK17" si="236">IF(AND($B17&gt;=AK13,AL13&gt;$B17),"X"," ")</f>
        <v xml:space="preserve"> </v>
      </c>
      <c r="AL17" s="66" t="str">
        <f t="shared" ref="AL17" si="237">IF(AND($B17&gt;=AL13,AM13&gt;$B17),"X"," ")</f>
        <v xml:space="preserve"> </v>
      </c>
      <c r="AM17" s="66" t="str">
        <f t="shared" ref="AM17" si="238">IF(AND($B17&gt;=AM13,AN13&gt;$B17),"X"," ")</f>
        <v xml:space="preserve"> </v>
      </c>
      <c r="AN17" s="66" t="str">
        <f t="shared" ref="AN17" si="239">IF(AND($B17&gt;=AN13,AO13&gt;$B17),"X"," ")</f>
        <v xml:space="preserve"> </v>
      </c>
      <c r="AO17" s="66" t="str">
        <f t="shared" ref="AO17" si="240">IF(AND($B17&gt;=AO13,AP13&gt;$B17),"X"," ")</f>
        <v xml:space="preserve"> </v>
      </c>
      <c r="AP17" s="66" t="str">
        <f t="shared" ref="AP17" si="241">IF(AND($B17&gt;=AP13,AQ13&gt;$B17),"X"," ")</f>
        <v xml:space="preserve"> </v>
      </c>
      <c r="AQ17" s="66" t="str">
        <f t="shared" ref="AQ17" si="242">IF(AND($B17&gt;=AQ13,AR13&gt;$B17),"X"," ")</f>
        <v xml:space="preserve"> </v>
      </c>
      <c r="AR17" s="66" t="str">
        <f t="shared" ref="AR17" si="243">IF(AND($B17&gt;=AR13,AS13&gt;$B17),"X"," ")</f>
        <v xml:space="preserve"> </v>
      </c>
      <c r="AS17" s="66" t="str">
        <f t="shared" ref="AS17" si="244">IF(AND($B17&gt;=AS13,AT13&gt;$B17),"X"," ")</f>
        <v xml:space="preserve"> </v>
      </c>
      <c r="AT17" s="66" t="str">
        <f t="shared" ref="AT17" si="245">IF(AND($B17&gt;=AT13,AU13&gt;$B17),"X"," ")</f>
        <v xml:space="preserve"> </v>
      </c>
      <c r="AU17" s="66" t="str">
        <f t="shared" ref="AU17" si="246">IF(AND($B17&gt;=AU13,AV13&gt;$B17),"X"," ")</f>
        <v xml:space="preserve"> </v>
      </c>
      <c r="AV17" s="66" t="str">
        <f t="shared" ref="AV17" si="247">IF(AND($B17&gt;=AV13,AW13&gt;$B17),"X"," ")</f>
        <v xml:space="preserve"> </v>
      </c>
      <c r="AW17" s="66" t="str">
        <f t="shared" ref="AW17" si="248">IF(AND($B17&gt;=AW13,AX13&gt;$B17),"X"," ")</f>
        <v xml:space="preserve"> </v>
      </c>
      <c r="AX17" s="66" t="str">
        <f t="shared" ref="AX17" si="249">IF(AND($B17&gt;=AX13,AY13&gt;$B17),"X"," ")</f>
        <v xml:space="preserve"> </v>
      </c>
      <c r="AY17" s="66" t="str">
        <f t="shared" ref="AY17" si="250">IF(AND($B17&gt;=AY13,AZ13&gt;$B17),"X"," ")</f>
        <v xml:space="preserve"> </v>
      </c>
      <c r="AZ17" s="66" t="str">
        <f t="shared" ref="AZ17" si="251">IF(AND($B17&gt;=AZ13,BA13&gt;$B17),"X"," ")</f>
        <v xml:space="preserve"> </v>
      </c>
      <c r="BA17" s="66" t="str">
        <f t="shared" ref="BA17" si="252">IF(AND($B17&gt;=BA13,BB13&gt;$B17),"X"," ")</f>
        <v xml:space="preserve"> </v>
      </c>
      <c r="BB17" s="66" t="str">
        <f t="shared" ref="BB17" si="253">IF(AND($B17&gt;=BB13,BC13&gt;$B17),"X"," ")</f>
        <v xml:space="preserve"> </v>
      </c>
      <c r="BC17" s="66" t="str">
        <f t="shared" ref="BC17" si="254">IF(AND($B17&gt;=BC13,BD13&gt;$B17),"X"," ")</f>
        <v xml:space="preserve"> </v>
      </c>
      <c r="BD17" s="66" t="str">
        <f t="shared" ref="BD17" si="255">IF(AND($B17&gt;=BD13,BE13&gt;$B17),"X"," ")</f>
        <v xml:space="preserve"> </v>
      </c>
      <c r="BE17" s="66" t="str">
        <f t="shared" ref="BE17" si="256">IF(AND($B17&gt;=BE13,BF13&gt;$B17),"X"," ")</f>
        <v xml:space="preserve"> </v>
      </c>
      <c r="BF17" s="66" t="str">
        <f t="shared" ref="BF17" si="257">IF(AND($B17&gt;=BF13,BG13&gt;$B17),"X"," ")</f>
        <v xml:space="preserve"> </v>
      </c>
      <c r="BG17" s="66" t="str">
        <f t="shared" ref="BG17" si="258">IF(AND($B17&gt;=BG13,BH13&gt;$B17),"X"," ")</f>
        <v xml:space="preserve"> </v>
      </c>
      <c r="BH17" s="66" t="str">
        <f t="shared" ref="BH17" si="259">IF(AND($B17&gt;=BH13,BI13&gt;$B17),"X"," ")</f>
        <v xml:space="preserve"> </v>
      </c>
      <c r="BI17" s="66" t="str">
        <f t="shared" ref="BI17" si="260">IF(AND($B17&gt;=BI13,BJ13&gt;$B17),"X"," ")</f>
        <v xml:space="preserve"> </v>
      </c>
      <c r="BJ17" s="66" t="str">
        <f t="shared" ref="BJ17" si="261">IF(AND($B17&gt;=BJ13,BK13&gt;$B17),"X"," ")</f>
        <v xml:space="preserve"> </v>
      </c>
      <c r="BK17" s="66" t="str">
        <f t="shared" ref="BK17" si="262">IF(AND($B17&gt;=BK13,BL13&gt;$B17),"X"," ")</f>
        <v xml:space="preserve"> </v>
      </c>
      <c r="BL17" s="66" t="str">
        <f t="shared" ref="BL17" si="263">IF(AND($B17&gt;=BL13,BM13&gt;$B17),"X"," ")</f>
        <v xml:space="preserve"> </v>
      </c>
      <c r="BM17" s="66" t="str">
        <f t="shared" ref="BM17" si="264">IF(AND($B17&gt;=BM13,BN13&gt;$B17),"X"," ")</f>
        <v xml:space="preserve"> </v>
      </c>
      <c r="BN17" s="66" t="str">
        <f t="shared" ref="BN17" si="265">IF(AND($B17&gt;=BN13,BO13&gt;$B17),"X"," ")</f>
        <v xml:space="preserve"> </v>
      </c>
      <c r="BO17" s="66" t="str">
        <f t="shared" ref="BO17" si="266">IF(AND($B17&gt;=BO13,BP13&gt;$B17),"X"," ")</f>
        <v xml:space="preserve"> </v>
      </c>
      <c r="BP17" s="66" t="str">
        <f t="shared" ref="BP17" si="267">IF(AND($B17&gt;=BP13,BQ13&gt;$B17),"X"," ")</f>
        <v xml:space="preserve"> </v>
      </c>
      <c r="BQ17" s="66" t="str">
        <f t="shared" ref="BQ17" si="268">IF(AND($B17&gt;=BQ13,BR13&gt;$B17),"X"," ")</f>
        <v xml:space="preserve"> </v>
      </c>
      <c r="BR17" s="66" t="str">
        <f t="shared" ref="BR17" si="269">IF(AND($B17&gt;=BR13,BS13&gt;$B17),"X"," ")</f>
        <v xml:space="preserve"> </v>
      </c>
      <c r="BS17" s="66" t="str">
        <f t="shared" ref="BS17" si="270">IF(AND($B17&gt;=BS13,BT13&gt;$B17),"X"," ")</f>
        <v xml:space="preserve"> </v>
      </c>
      <c r="BT17" s="66" t="str">
        <f t="shared" ref="BT17" si="271">IF(AND($B17&gt;=BT13,BU13&gt;$B17),"X"," ")</f>
        <v xml:space="preserve"> </v>
      </c>
      <c r="BU17" s="66" t="str">
        <f t="shared" ref="BU17" si="272">IF(AND($B17&gt;=BU13,BV13&gt;$B17),"X"," ")</f>
        <v xml:space="preserve"> </v>
      </c>
      <c r="BV17" s="66" t="str">
        <f t="shared" ref="BV17" si="273">IF(AND($B17&gt;=BV13,BW13&gt;$B17),"X"," ")</f>
        <v xml:space="preserve"> </v>
      </c>
      <c r="BW17" s="66" t="str">
        <f t="shared" ref="BW17" si="274">IF(AND($B17&gt;=BW13,BX13&gt;$B17),"X"," ")</f>
        <v xml:space="preserve"> </v>
      </c>
      <c r="BX17" s="66" t="str">
        <f t="shared" ref="BX17" si="275">IF(AND($B17&gt;=BX13,BY13&gt;$B17),"X"," ")</f>
        <v xml:space="preserve"> </v>
      </c>
      <c r="BY17" s="66" t="str">
        <f t="shared" ref="BY17" si="276">IF(AND($B17&gt;=BY13,BZ13&gt;$B17),"X"," ")</f>
        <v xml:space="preserve"> </v>
      </c>
      <c r="BZ17" s="66" t="str">
        <f t="shared" ref="BZ17" si="277">IF(AND($B17&gt;=BZ13,CA13&gt;$B17),"X"," ")</f>
        <v xml:space="preserve"> </v>
      </c>
      <c r="CA17" s="66" t="str">
        <f t="shared" ref="CA17" si="278">IF(AND($B17&gt;=CA13,CB13&gt;$B17),"X"," ")</f>
        <v xml:space="preserve"> </v>
      </c>
      <c r="CB17" s="66" t="str">
        <f t="shared" ref="CB17" si="279">IF(AND($B17&gt;=CB13,CC13&gt;$B17),"X"," ")</f>
        <v xml:space="preserve"> </v>
      </c>
      <c r="CC17" s="66" t="str">
        <f t="shared" ref="CC17" si="280">IF(AND($B17&gt;=CC13,CD13&gt;$B17),"X"," ")</f>
        <v xml:space="preserve"> </v>
      </c>
      <c r="CD17" s="66" t="str">
        <f t="shared" ref="CD17" si="281">IF(AND($B17&gt;=CD13,CE13&gt;$B17),"X"," ")</f>
        <v xml:space="preserve"> </v>
      </c>
      <c r="CE17" s="66" t="str">
        <f t="shared" ref="CE17" si="282">IF(AND($B17&gt;=CE13,CF13&gt;$B17),"X"," ")</f>
        <v xml:space="preserve"> </v>
      </c>
      <c r="CF17" s="66" t="str">
        <f t="shared" ref="CF17" si="283">IF(AND($B17&gt;=CF13,CG13&gt;$B17),"X"," ")</f>
        <v xml:space="preserve"> </v>
      </c>
      <c r="CG17" s="66" t="str">
        <f t="shared" ref="CG17" si="284">IF(AND($B17&gt;=CG13,CH13&gt;$B17),"X"," ")</f>
        <v xml:space="preserve"> </v>
      </c>
      <c r="CH17" s="66" t="str">
        <f t="shared" ref="CH17" si="285">IF(AND($B17&gt;=CH13,CI13&gt;$B17),"X"," ")</f>
        <v xml:space="preserve"> </v>
      </c>
      <c r="CI17" s="66" t="str">
        <f t="shared" ref="CI17" si="286">IF(AND($B17&gt;=CI13,CJ13&gt;$B17),"X"," ")</f>
        <v xml:space="preserve"> </v>
      </c>
      <c r="CJ17" s="66" t="str">
        <f t="shared" ref="CJ17" si="287">IF(AND($B17&gt;=CJ13,CK13&gt;$B17),"X"," ")</f>
        <v xml:space="preserve"> </v>
      </c>
      <c r="CK17" s="66" t="str">
        <f t="shared" ref="CK17" si="288">IF(AND($B17&gt;=CK13,CL13&gt;$B17),"X"," ")</f>
        <v xml:space="preserve"> </v>
      </c>
      <c r="CL17" s="66" t="str">
        <f t="shared" ref="CL17" si="289">IF(AND($B17&gt;=CL13,CM13&gt;$B17),"X"," ")</f>
        <v xml:space="preserve"> </v>
      </c>
      <c r="CM17" s="66" t="str">
        <f t="shared" ref="CM17" si="290">IF(AND($B17&gt;=CM13,CN13&gt;$B17),"X"," ")</f>
        <v xml:space="preserve"> </v>
      </c>
      <c r="CN17" s="66" t="str">
        <f t="shared" ref="CN17" si="291">IF(AND($B17&gt;=CN13,CO13&gt;$B17),"X"," ")</f>
        <v xml:space="preserve"> </v>
      </c>
      <c r="CO17" s="66" t="str">
        <f t="shared" ref="CO17" si="292">IF(AND($B17&gt;=CO13,CP13&gt;$B17),"X"," ")</f>
        <v xml:space="preserve"> </v>
      </c>
      <c r="CP17" s="66" t="str">
        <f t="shared" ref="CP17" si="293">IF(AND($B17&gt;=CP13,CQ13&gt;$B17),"X"," ")</f>
        <v xml:space="preserve"> </v>
      </c>
      <c r="CQ17" s="66" t="str">
        <f t="shared" ref="CQ17" si="294">IF(AND($B17&gt;=CQ13,CR13&gt;$B17),"X"," ")</f>
        <v xml:space="preserve"> </v>
      </c>
      <c r="CR17" s="66" t="str">
        <f t="shared" ref="CR17" si="295">IF(AND($B17&gt;=CR13,CS13&gt;$B17),"X"," ")</f>
        <v xml:space="preserve"> </v>
      </c>
      <c r="CS17" s="66" t="str">
        <f t="shared" ref="CS17" si="296">IF(AND($B17&gt;=CS13,CT13&gt;$B17),"X"," ")</f>
        <v xml:space="preserve"> </v>
      </c>
      <c r="CT17" s="66" t="str">
        <f t="shared" ref="CT17" si="297">IF(AND($B17&gt;=CT13,CU13&gt;$B17),"X"," ")</f>
        <v xml:space="preserve"> </v>
      </c>
      <c r="CU17" s="66" t="str">
        <f t="shared" ref="CU17" si="298">IF(AND($B17&gt;=CU13,CV13&gt;$B17),"X"," ")</f>
        <v xml:space="preserve"> </v>
      </c>
      <c r="CV17" s="66" t="str">
        <f t="shared" ref="CV17" si="299">IF(AND($B17&gt;=CV13,CW13&gt;$B17),"X"," ")</f>
        <v xml:space="preserve"> </v>
      </c>
      <c r="CW17" s="66" t="str">
        <f t="shared" ref="CW17" si="300">IF(AND($B17&gt;=CW13,CX13&gt;$B17),"X"," ")</f>
        <v xml:space="preserve"> </v>
      </c>
      <c r="CX17" s="67" t="str">
        <f t="shared" ref="CX17" si="301">IF(AND($B17&gt;=CX13,CY13&gt;$B17),"X"," ")</f>
        <v xml:space="preserve"> </v>
      </c>
      <c r="CY17" s="69"/>
      <c r="CZ17" s="69"/>
    </row>
    <row r="18" spans="1:104" s="1" customFormat="1" ht="20.100000000000001" customHeight="1" x14ac:dyDescent="0.25">
      <c r="A18" s="113" t="s">
        <v>89</v>
      </c>
      <c r="B18" s="268">
        <f>'key dates'!B9</f>
        <v>42718</v>
      </c>
      <c r="C18" s="269"/>
      <c r="D18" s="266"/>
      <c r="E18" s="43" t="str">
        <f t="shared" ref="E18:G18" si="302">IF(AND($B18&gt;=E13,F13&gt;$B18),"X"," ")</f>
        <v xml:space="preserve"> </v>
      </c>
      <c r="F18" s="42" t="str">
        <f t="shared" si="302"/>
        <v xml:space="preserve"> </v>
      </c>
      <c r="G18" s="42" t="str">
        <f t="shared" si="302"/>
        <v xml:space="preserve"> </v>
      </c>
      <c r="H18" s="42" t="str">
        <f t="shared" ref="H18" si="303">IF(AND($B18&gt;=H13,I13&gt;$B18),"X"," ")</f>
        <v xml:space="preserve"> </v>
      </c>
      <c r="I18" s="42" t="str">
        <f t="shared" ref="I18" si="304">IF(AND($B18&gt;=I13,J13&gt;$B18),"X"," ")</f>
        <v xml:space="preserve"> </v>
      </c>
      <c r="J18" s="42" t="str">
        <f t="shared" ref="J18" si="305">IF(AND($B18&gt;=J13,K13&gt;$B18),"X"," ")</f>
        <v xml:space="preserve"> </v>
      </c>
      <c r="K18" s="42" t="str">
        <f t="shared" ref="K18" si="306">IF(AND($B18&gt;=K13,L13&gt;$B18),"X"," ")</f>
        <v xml:space="preserve"> </v>
      </c>
      <c r="L18" s="42" t="str">
        <f t="shared" ref="L18" si="307">IF(AND($B18&gt;=L13,M13&gt;$B18),"X"," ")</f>
        <v xml:space="preserve"> </v>
      </c>
      <c r="M18" s="42" t="str">
        <f t="shared" ref="M18" si="308">IF(AND($B18&gt;=M13,N13&gt;$B18),"X"," ")</f>
        <v xml:space="preserve"> </v>
      </c>
      <c r="N18" s="42" t="str">
        <f t="shared" ref="N18" si="309">IF(AND($B18&gt;=N13,O13&gt;$B18),"X"," ")</f>
        <v xml:space="preserve"> </v>
      </c>
      <c r="O18" s="42" t="str">
        <f t="shared" ref="O18" si="310">IF(AND($B18&gt;=O13,P13&gt;$B18),"X"," ")</f>
        <v xml:space="preserve"> </v>
      </c>
      <c r="P18" s="42" t="str">
        <f t="shared" ref="P18" si="311">IF(AND($B18&gt;=P13,Q13&gt;$B18),"X"," ")</f>
        <v xml:space="preserve"> </v>
      </c>
      <c r="Q18" s="42" t="str">
        <f t="shared" ref="Q18" si="312">IF(AND($B18&gt;=Q13,R13&gt;$B18),"X"," ")</f>
        <v xml:space="preserve"> </v>
      </c>
      <c r="R18" s="42" t="str">
        <f t="shared" ref="R18" si="313">IF(AND($B18&gt;=R13,S13&gt;$B18),"X"," ")</f>
        <v xml:space="preserve"> </v>
      </c>
      <c r="S18" s="42" t="str">
        <f t="shared" ref="S18" si="314">IF(AND($B18&gt;=S13,T13&gt;$B18),"X"," ")</f>
        <v xml:space="preserve"> </v>
      </c>
      <c r="T18" s="42" t="str">
        <f t="shared" ref="T18" si="315">IF(AND($B18&gt;=T13,U13&gt;$B18),"X"," ")</f>
        <v xml:space="preserve"> </v>
      </c>
      <c r="U18" s="42" t="str">
        <f t="shared" ref="U18" si="316">IF(AND($B18&gt;=U13,V13&gt;$B18),"X"," ")</f>
        <v xml:space="preserve"> </v>
      </c>
      <c r="V18" s="42" t="str">
        <f t="shared" ref="V18" si="317">IF(AND($B18&gt;=V13,W13&gt;$B18),"X"," ")</f>
        <v xml:space="preserve"> </v>
      </c>
      <c r="W18" s="42" t="str">
        <f t="shared" ref="W18" si="318">IF(AND($B18&gt;=W13,X13&gt;$B18),"X"," ")</f>
        <v xml:space="preserve"> </v>
      </c>
      <c r="X18" s="42" t="str">
        <f t="shared" ref="X18" si="319">IF(AND($B18&gt;=X13,Y13&gt;$B18),"X"," ")</f>
        <v xml:space="preserve"> </v>
      </c>
      <c r="Y18" s="42" t="str">
        <f t="shared" ref="Y18" si="320">IF(AND($B18&gt;=Y13,Z13&gt;$B18),"X"," ")</f>
        <v xml:space="preserve"> </v>
      </c>
      <c r="Z18" s="42" t="str">
        <f t="shared" ref="Z18" si="321">IF(AND($B18&gt;=Z13,AA13&gt;$B18),"X"," ")</f>
        <v xml:space="preserve"> </v>
      </c>
      <c r="AA18" s="42" t="str">
        <f t="shared" ref="AA18" si="322">IF(AND($B18&gt;=AA13,AB13&gt;$B18),"X"," ")</f>
        <v xml:space="preserve"> </v>
      </c>
      <c r="AB18" s="42" t="str">
        <f t="shared" ref="AB18" si="323">IF(AND($B18&gt;=AB13,AC13&gt;$B18),"X"," ")</f>
        <v xml:space="preserve"> </v>
      </c>
      <c r="AC18" s="42" t="str">
        <f t="shared" ref="AC18" si="324">IF(AND($B18&gt;=AC13,AD13&gt;$B18),"X"," ")</f>
        <v xml:space="preserve"> </v>
      </c>
      <c r="AD18" s="42" t="str">
        <f t="shared" ref="AD18" si="325">IF(AND($B18&gt;=AD13,AE13&gt;$B18),"X"," ")</f>
        <v xml:space="preserve"> </v>
      </c>
      <c r="AE18" s="42" t="str">
        <f t="shared" ref="AE18" si="326">IF(AND($B18&gt;=AE13,AF13&gt;$B18),"X"," ")</f>
        <v xml:space="preserve"> </v>
      </c>
      <c r="AF18" s="42" t="str">
        <f t="shared" ref="AF18" si="327">IF(AND($B18&gt;=AF13,AG13&gt;$B18),"X"," ")</f>
        <v xml:space="preserve"> </v>
      </c>
      <c r="AG18" s="42" t="str">
        <f t="shared" ref="AG18" si="328">IF(AND($B18&gt;=AG13,AH13&gt;$B18),"X"," ")</f>
        <v xml:space="preserve"> </v>
      </c>
      <c r="AH18" s="42" t="str">
        <f t="shared" ref="AH18" si="329">IF(AND($B18&gt;=AH13,AI13&gt;$B18),"X"," ")</f>
        <v xml:space="preserve"> </v>
      </c>
      <c r="AI18" s="42" t="str">
        <f t="shared" ref="AI18" si="330">IF(AND($B18&gt;=AI13,AJ13&gt;$B18),"X"," ")</f>
        <v xml:space="preserve"> </v>
      </c>
      <c r="AJ18" s="42" t="str">
        <f t="shared" ref="AJ18" si="331">IF(AND($B18&gt;=AJ13,AK13&gt;$B18),"X"," ")</f>
        <v xml:space="preserve"> </v>
      </c>
      <c r="AK18" s="42" t="str">
        <f t="shared" ref="AK18" si="332">IF(AND($B18&gt;=AK13,AL13&gt;$B18),"X"," ")</f>
        <v xml:space="preserve"> </v>
      </c>
      <c r="AL18" s="42" t="str">
        <f t="shared" ref="AL18" si="333">IF(AND($B18&gt;=AL13,AM13&gt;$B18),"X"," ")</f>
        <v xml:space="preserve"> </v>
      </c>
      <c r="AM18" s="42" t="str">
        <f t="shared" ref="AM18" si="334">IF(AND($B18&gt;=AM13,AN13&gt;$B18),"X"," ")</f>
        <v xml:space="preserve"> </v>
      </c>
      <c r="AN18" s="42" t="str">
        <f t="shared" ref="AN18" si="335">IF(AND($B18&gt;=AN13,AO13&gt;$B18),"X"," ")</f>
        <v xml:space="preserve"> </v>
      </c>
      <c r="AO18" s="42" t="str">
        <f t="shared" ref="AO18" si="336">IF(AND($B18&gt;=AO13,AP13&gt;$B18),"X"," ")</f>
        <v xml:space="preserve"> </v>
      </c>
      <c r="AP18" s="42" t="str">
        <f t="shared" ref="AP18" si="337">IF(AND($B18&gt;=AP13,AQ13&gt;$B18),"X"," ")</f>
        <v xml:space="preserve"> </v>
      </c>
      <c r="AQ18" s="42" t="str">
        <f t="shared" ref="AQ18" si="338">IF(AND($B18&gt;=AQ13,AR13&gt;$B18),"X"," ")</f>
        <v xml:space="preserve"> </v>
      </c>
      <c r="AR18" s="42" t="str">
        <f t="shared" ref="AR18" si="339">IF(AND($B18&gt;=AR13,AS13&gt;$B18),"X"," ")</f>
        <v xml:space="preserve"> </v>
      </c>
      <c r="AS18" s="42" t="str">
        <f t="shared" ref="AS18" si="340">IF(AND($B18&gt;=AS13,AT13&gt;$B18),"X"," ")</f>
        <v xml:space="preserve"> </v>
      </c>
      <c r="AT18" s="42" t="str">
        <f t="shared" ref="AT18" si="341">IF(AND($B18&gt;=AT13,AU13&gt;$B18),"X"," ")</f>
        <v xml:space="preserve"> </v>
      </c>
      <c r="AU18" s="42" t="str">
        <f t="shared" ref="AU18" si="342">IF(AND($B18&gt;=AU13,AV13&gt;$B18),"X"," ")</f>
        <v xml:space="preserve"> </v>
      </c>
      <c r="AV18" s="42" t="str">
        <f t="shared" ref="AV18" si="343">IF(AND($B18&gt;=AV13,AW13&gt;$B18),"X"," ")</f>
        <v xml:space="preserve"> </v>
      </c>
      <c r="AW18" s="42" t="str">
        <f t="shared" ref="AW18" si="344">IF(AND($B18&gt;=AW13,AX13&gt;$B18),"X"," ")</f>
        <v xml:space="preserve"> </v>
      </c>
      <c r="AX18" s="42" t="str">
        <f t="shared" ref="AX18" si="345">IF(AND($B18&gt;=AX13,AY13&gt;$B18),"X"," ")</f>
        <v xml:space="preserve"> </v>
      </c>
      <c r="AY18" s="42" t="str">
        <f t="shared" ref="AY18" si="346">IF(AND($B18&gt;=AY13,AZ13&gt;$B18),"X"," ")</f>
        <v xml:space="preserve"> </v>
      </c>
      <c r="AZ18" s="42" t="str">
        <f t="shared" ref="AZ18" si="347">IF(AND($B18&gt;=AZ13,BA13&gt;$B18),"X"," ")</f>
        <v xml:space="preserve"> </v>
      </c>
      <c r="BA18" s="42" t="str">
        <f t="shared" ref="BA18" si="348">IF(AND($B18&gt;=BA13,BB13&gt;$B18),"X"," ")</f>
        <v xml:space="preserve"> </v>
      </c>
      <c r="BB18" s="42" t="str">
        <f t="shared" ref="BB18" si="349">IF(AND($B18&gt;=BB13,BC13&gt;$B18),"X"," ")</f>
        <v xml:space="preserve"> </v>
      </c>
      <c r="BC18" s="42" t="str">
        <f t="shared" ref="BC18" si="350">IF(AND($B18&gt;=BC13,BD13&gt;$B18),"X"," ")</f>
        <v xml:space="preserve"> </v>
      </c>
      <c r="BD18" s="42" t="str">
        <f t="shared" ref="BD18" si="351">IF(AND($B18&gt;=BD13,BE13&gt;$B18),"X"," ")</f>
        <v xml:space="preserve"> </v>
      </c>
      <c r="BE18" s="42" t="str">
        <f t="shared" ref="BE18" si="352">IF(AND($B18&gt;=BE13,BF13&gt;$B18),"X"," ")</f>
        <v xml:space="preserve"> </v>
      </c>
      <c r="BF18" s="42" t="str">
        <f t="shared" ref="BF18" si="353">IF(AND($B18&gt;=BF13,BG13&gt;$B18),"X"," ")</f>
        <v xml:space="preserve"> </v>
      </c>
      <c r="BG18" s="42" t="str">
        <f t="shared" ref="BG18" si="354">IF(AND($B18&gt;=BG13,BH13&gt;$B18),"X"," ")</f>
        <v xml:space="preserve"> </v>
      </c>
      <c r="BH18" s="42" t="str">
        <f t="shared" ref="BH18" si="355">IF(AND($B18&gt;=BH13,BI13&gt;$B18),"X"," ")</f>
        <v xml:space="preserve"> </v>
      </c>
      <c r="BI18" s="42" t="str">
        <f t="shared" ref="BI18" si="356">IF(AND($B18&gt;=BI13,BJ13&gt;$B18),"X"," ")</f>
        <v xml:space="preserve"> </v>
      </c>
      <c r="BJ18" s="42" t="str">
        <f t="shared" ref="BJ18" si="357">IF(AND($B18&gt;=BJ13,BK13&gt;$B18),"X"," ")</f>
        <v xml:space="preserve"> </v>
      </c>
      <c r="BK18" s="42" t="str">
        <f t="shared" ref="BK18" si="358">IF(AND($B18&gt;=BK13,BL13&gt;$B18),"X"," ")</f>
        <v xml:space="preserve"> </v>
      </c>
      <c r="BL18" s="42" t="str">
        <f t="shared" ref="BL18" si="359">IF(AND($B18&gt;=BL13,BM13&gt;$B18),"X"," ")</f>
        <v xml:space="preserve"> </v>
      </c>
      <c r="BM18" s="42" t="str">
        <f t="shared" ref="BM18" si="360">IF(AND($B18&gt;=BM13,BN13&gt;$B18),"X"," ")</f>
        <v xml:space="preserve"> </v>
      </c>
      <c r="BN18" s="42" t="str">
        <f t="shared" ref="BN18" si="361">IF(AND($B18&gt;=BN13,BO13&gt;$B18),"X"," ")</f>
        <v xml:space="preserve"> </v>
      </c>
      <c r="BO18" s="42" t="str">
        <f t="shared" ref="BO18" si="362">IF(AND($B18&gt;=BO13,BP13&gt;$B18),"X"," ")</f>
        <v xml:space="preserve"> </v>
      </c>
      <c r="BP18" s="42" t="str">
        <f t="shared" ref="BP18" si="363">IF(AND($B18&gt;=BP13,BQ13&gt;$B18),"X"," ")</f>
        <v xml:space="preserve"> </v>
      </c>
      <c r="BQ18" s="42" t="str">
        <f t="shared" ref="BQ18" si="364">IF(AND($B18&gt;=BQ13,BR13&gt;$B18),"X"," ")</f>
        <v xml:space="preserve"> </v>
      </c>
      <c r="BR18" s="42" t="str">
        <f t="shared" ref="BR18" si="365">IF(AND($B18&gt;=BR13,BS13&gt;$B18),"X"," ")</f>
        <v xml:space="preserve"> </v>
      </c>
      <c r="BS18" s="42" t="str">
        <f t="shared" ref="BS18" si="366">IF(AND($B18&gt;=BS13,BT13&gt;$B18),"X"," ")</f>
        <v xml:space="preserve"> </v>
      </c>
      <c r="BT18" s="42" t="str">
        <f t="shared" ref="BT18" si="367">IF(AND($B18&gt;=BT13,BU13&gt;$B18),"X"," ")</f>
        <v xml:space="preserve"> </v>
      </c>
      <c r="BU18" s="42" t="str">
        <f t="shared" ref="BU18" si="368">IF(AND($B18&gt;=BU13,BV13&gt;$B18),"X"," ")</f>
        <v xml:space="preserve"> </v>
      </c>
      <c r="BV18" s="42" t="str">
        <f t="shared" ref="BV18" si="369">IF(AND($B18&gt;=BV13,BW13&gt;$B18),"X"," ")</f>
        <v xml:space="preserve"> </v>
      </c>
      <c r="BW18" s="42" t="str">
        <f t="shared" ref="BW18" si="370">IF(AND($B18&gt;=BW13,BX13&gt;$B18),"X"," ")</f>
        <v xml:space="preserve"> </v>
      </c>
      <c r="BX18" s="42" t="str">
        <f t="shared" ref="BX18" si="371">IF(AND($B18&gt;=BX13,BY13&gt;$B18),"X"," ")</f>
        <v xml:space="preserve"> </v>
      </c>
      <c r="BY18" s="42" t="str">
        <f t="shared" ref="BY18" si="372">IF(AND($B18&gt;=BY13,BZ13&gt;$B18),"X"," ")</f>
        <v xml:space="preserve"> </v>
      </c>
      <c r="BZ18" s="42" t="str">
        <f t="shared" ref="BZ18" si="373">IF(AND($B18&gt;=BZ13,CA13&gt;$B18),"X"," ")</f>
        <v xml:space="preserve"> </v>
      </c>
      <c r="CA18" s="42" t="str">
        <f t="shared" ref="CA18" si="374">IF(AND($B18&gt;=CA13,CB13&gt;$B18),"X"," ")</f>
        <v xml:space="preserve"> </v>
      </c>
      <c r="CB18" s="42" t="str">
        <f t="shared" ref="CB18" si="375">IF(AND($B18&gt;=CB13,CC13&gt;$B18),"X"," ")</f>
        <v xml:space="preserve"> </v>
      </c>
      <c r="CC18" s="42" t="str">
        <f t="shared" ref="CC18" si="376">IF(AND($B18&gt;=CC13,CD13&gt;$B18),"X"," ")</f>
        <v xml:space="preserve"> </v>
      </c>
      <c r="CD18" s="42" t="str">
        <f t="shared" ref="CD18" si="377">IF(AND($B18&gt;=CD13,CE13&gt;$B18),"X"," ")</f>
        <v xml:space="preserve"> </v>
      </c>
      <c r="CE18" s="42" t="str">
        <f t="shared" ref="CE18" si="378">IF(AND($B18&gt;=CE13,CF13&gt;$B18),"X"," ")</f>
        <v xml:space="preserve"> </v>
      </c>
      <c r="CF18" s="42" t="str">
        <f t="shared" ref="CF18" si="379">IF(AND($B18&gt;=CF13,CG13&gt;$B18),"X"," ")</f>
        <v xml:space="preserve"> </v>
      </c>
      <c r="CG18" s="42" t="str">
        <f t="shared" ref="CG18" si="380">IF(AND($B18&gt;=CG13,CH13&gt;$B18),"X"," ")</f>
        <v xml:space="preserve"> </v>
      </c>
      <c r="CH18" s="42" t="str">
        <f t="shared" ref="CH18" si="381">IF(AND($B18&gt;=CH13,CI13&gt;$B18),"X"," ")</f>
        <v xml:space="preserve"> </v>
      </c>
      <c r="CI18" s="42" t="str">
        <f t="shared" ref="CI18" si="382">IF(AND($B18&gt;=CI13,CJ13&gt;$B18),"X"," ")</f>
        <v xml:space="preserve"> </v>
      </c>
      <c r="CJ18" s="42" t="str">
        <f t="shared" ref="CJ18" si="383">IF(AND($B18&gt;=CJ13,CK13&gt;$B18),"X"," ")</f>
        <v xml:space="preserve"> </v>
      </c>
      <c r="CK18" s="42" t="str">
        <f t="shared" ref="CK18" si="384">IF(AND($B18&gt;=CK13,CL13&gt;$B18),"X"," ")</f>
        <v xml:space="preserve"> </v>
      </c>
      <c r="CL18" s="42" t="str">
        <f t="shared" ref="CL18" si="385">IF(AND($B18&gt;=CL13,CM13&gt;$B18),"X"," ")</f>
        <v xml:space="preserve"> </v>
      </c>
      <c r="CM18" s="42" t="str">
        <f t="shared" ref="CM18" si="386">IF(AND($B18&gt;=CM13,CN13&gt;$B18),"X"," ")</f>
        <v xml:space="preserve"> </v>
      </c>
      <c r="CN18" s="42" t="str">
        <f t="shared" ref="CN18" si="387">IF(AND($B18&gt;=CN13,CO13&gt;$B18),"X"," ")</f>
        <v xml:space="preserve"> </v>
      </c>
      <c r="CO18" s="42" t="str">
        <f t="shared" ref="CO18" si="388">IF(AND($B18&gt;=CO13,CP13&gt;$B18),"X"," ")</f>
        <v xml:space="preserve"> </v>
      </c>
      <c r="CP18" s="42" t="str">
        <f t="shared" ref="CP18" si="389">IF(AND($B18&gt;=CP13,CQ13&gt;$B18),"X"," ")</f>
        <v xml:space="preserve"> </v>
      </c>
      <c r="CQ18" s="42" t="str">
        <f t="shared" ref="CQ18" si="390">IF(AND($B18&gt;=CQ13,CR13&gt;$B18),"X"," ")</f>
        <v xml:space="preserve"> </v>
      </c>
      <c r="CR18" s="42" t="str">
        <f t="shared" ref="CR18" si="391">IF(AND($B18&gt;=CR13,CS13&gt;$B18),"X"," ")</f>
        <v xml:space="preserve"> </v>
      </c>
      <c r="CS18" s="42" t="str">
        <f t="shared" ref="CS18" si="392">IF(AND($B18&gt;=CS13,CT13&gt;$B18),"X"," ")</f>
        <v xml:space="preserve"> </v>
      </c>
      <c r="CT18" s="42" t="str">
        <f t="shared" ref="CT18" si="393">IF(AND($B18&gt;=CT13,CU13&gt;$B18),"X"," ")</f>
        <v xml:space="preserve"> </v>
      </c>
      <c r="CU18" s="42" t="str">
        <f t="shared" ref="CU18" si="394">IF(AND($B18&gt;=CU13,CV13&gt;$B18),"X"," ")</f>
        <v xml:space="preserve"> </v>
      </c>
      <c r="CV18" s="42" t="str">
        <f t="shared" ref="CV18" si="395">IF(AND($B18&gt;=CV13,CW13&gt;$B18),"X"," ")</f>
        <v xml:space="preserve"> </v>
      </c>
      <c r="CW18" s="42" t="str">
        <f t="shared" ref="CW18" si="396">IF(AND($B18&gt;=CW13,CX13&gt;$B18),"X"," ")</f>
        <v xml:space="preserve"> </v>
      </c>
      <c r="CX18" s="61" t="str">
        <f t="shared" ref="CX18" si="397">IF(AND($B18&gt;=CX13,CY13&gt;$B18),"X"," ")</f>
        <v xml:space="preserve"> </v>
      </c>
      <c r="CY18" s="28"/>
      <c r="CZ18" s="28"/>
    </row>
    <row r="19" spans="1:104" s="70" customFormat="1" ht="20.100000000000001" customHeight="1" x14ac:dyDescent="0.25">
      <c r="A19" s="64" t="s">
        <v>90</v>
      </c>
      <c r="B19" s="244">
        <f>'key dates'!B10</f>
        <v>42776</v>
      </c>
      <c r="C19" s="245"/>
      <c r="D19" s="266"/>
      <c r="E19" s="65" t="str">
        <f t="shared" ref="E19:G19" si="398">IF(AND($B19&gt;=E13,F13&gt;$B19),"X"," ")</f>
        <v xml:space="preserve"> </v>
      </c>
      <c r="F19" s="66" t="str">
        <f t="shared" si="398"/>
        <v xml:space="preserve"> </v>
      </c>
      <c r="G19" s="66" t="str">
        <f t="shared" si="398"/>
        <v xml:space="preserve"> </v>
      </c>
      <c r="H19" s="66" t="str">
        <f t="shared" ref="H19" si="399">IF(AND($B19&gt;=H13,I13&gt;$B19),"X"," ")</f>
        <v xml:space="preserve"> </v>
      </c>
      <c r="I19" s="66" t="str">
        <f t="shared" ref="I19" si="400">IF(AND($B19&gt;=I13,J13&gt;$B19),"X"," ")</f>
        <v xml:space="preserve"> </v>
      </c>
      <c r="J19" s="66" t="str">
        <f t="shared" ref="J19" si="401">IF(AND($B19&gt;=J13,K13&gt;$B19),"X"," ")</f>
        <v xml:space="preserve"> </v>
      </c>
      <c r="K19" s="66" t="str">
        <f t="shared" ref="K19" si="402">IF(AND($B19&gt;=K13,L13&gt;$B19),"X"," ")</f>
        <v xml:space="preserve"> </v>
      </c>
      <c r="L19" s="66" t="str">
        <f t="shared" ref="L19" si="403">IF(AND($B19&gt;=L13,M13&gt;$B19),"X"," ")</f>
        <v xml:space="preserve"> </v>
      </c>
      <c r="M19" s="66" t="str">
        <f t="shared" ref="M19" si="404">IF(AND($B19&gt;=M13,N13&gt;$B19),"X"," ")</f>
        <v xml:space="preserve"> </v>
      </c>
      <c r="N19" s="66" t="str">
        <f t="shared" ref="N19" si="405">IF(AND($B19&gt;=N13,O13&gt;$B19),"X"," ")</f>
        <v xml:space="preserve"> </v>
      </c>
      <c r="O19" s="66" t="str">
        <f t="shared" ref="O19" si="406">IF(AND($B19&gt;=O13,P13&gt;$B19),"X"," ")</f>
        <v xml:space="preserve"> </v>
      </c>
      <c r="P19" s="66" t="str">
        <f t="shared" ref="P19" si="407">IF(AND($B19&gt;=P13,Q13&gt;$B19),"X"," ")</f>
        <v xml:space="preserve"> </v>
      </c>
      <c r="Q19" s="66" t="str">
        <f t="shared" ref="Q19" si="408">IF(AND($B19&gt;=Q13,R13&gt;$B19),"X"," ")</f>
        <v xml:space="preserve"> </v>
      </c>
      <c r="R19" s="66" t="str">
        <f t="shared" ref="R19" si="409">IF(AND($B19&gt;=R13,S13&gt;$B19),"X"," ")</f>
        <v xml:space="preserve"> </v>
      </c>
      <c r="S19" s="66" t="str">
        <f t="shared" ref="S19" si="410">IF(AND($B19&gt;=S13,T13&gt;$B19),"X"," ")</f>
        <v xml:space="preserve"> </v>
      </c>
      <c r="T19" s="66" t="str">
        <f t="shared" ref="T19" si="411">IF(AND($B19&gt;=T13,U13&gt;$B19),"X"," ")</f>
        <v xml:space="preserve"> </v>
      </c>
      <c r="U19" s="66" t="str">
        <f t="shared" ref="U19" si="412">IF(AND($B19&gt;=U13,V13&gt;$B19),"X"," ")</f>
        <v xml:space="preserve"> </v>
      </c>
      <c r="V19" s="66" t="str">
        <f t="shared" ref="V19" si="413">IF(AND($B19&gt;=V13,W13&gt;$B19),"X"," ")</f>
        <v xml:space="preserve"> </v>
      </c>
      <c r="W19" s="66" t="str">
        <f t="shared" ref="W19" si="414">IF(AND($B19&gt;=W13,X13&gt;$B19),"X"," ")</f>
        <v xml:space="preserve"> </v>
      </c>
      <c r="X19" s="66" t="str">
        <f t="shared" ref="X19" si="415">IF(AND($B19&gt;=X13,Y13&gt;$B19),"X"," ")</f>
        <v xml:space="preserve"> </v>
      </c>
      <c r="Y19" s="66" t="str">
        <f t="shared" ref="Y19" si="416">IF(AND($B19&gt;=Y13,Z13&gt;$B19),"X"," ")</f>
        <v xml:space="preserve"> </v>
      </c>
      <c r="Z19" s="66" t="str">
        <f t="shared" ref="Z19" si="417">IF(AND($B19&gt;=Z13,AA13&gt;$B19),"X"," ")</f>
        <v xml:space="preserve"> </v>
      </c>
      <c r="AA19" s="66" t="str">
        <f t="shared" ref="AA19" si="418">IF(AND($B19&gt;=AA13,AB13&gt;$B19),"X"," ")</f>
        <v xml:space="preserve"> </v>
      </c>
      <c r="AB19" s="66" t="str">
        <f t="shared" ref="AB19" si="419">IF(AND($B19&gt;=AB13,AC13&gt;$B19),"X"," ")</f>
        <v xml:space="preserve"> </v>
      </c>
      <c r="AC19" s="66" t="str">
        <f t="shared" ref="AC19" si="420">IF(AND($B19&gt;=AC13,AD13&gt;$B19),"X"," ")</f>
        <v xml:space="preserve"> </v>
      </c>
      <c r="AD19" s="66" t="str">
        <f t="shared" ref="AD19" si="421">IF(AND($B19&gt;=AD13,AE13&gt;$B19),"X"," ")</f>
        <v xml:space="preserve"> </v>
      </c>
      <c r="AE19" s="66" t="str">
        <f t="shared" ref="AE19" si="422">IF(AND($B19&gt;=AE13,AF13&gt;$B19),"X"," ")</f>
        <v xml:space="preserve"> </v>
      </c>
      <c r="AF19" s="66" t="str">
        <f t="shared" ref="AF19" si="423">IF(AND($B19&gt;=AF13,AG13&gt;$B19),"X"," ")</f>
        <v xml:space="preserve"> </v>
      </c>
      <c r="AG19" s="66" t="str">
        <f t="shared" ref="AG19" si="424">IF(AND($B19&gt;=AG13,AH13&gt;$B19),"X"," ")</f>
        <v xml:space="preserve"> </v>
      </c>
      <c r="AH19" s="66" t="str">
        <f t="shared" ref="AH19" si="425">IF(AND($B19&gt;=AH13,AI13&gt;$B19),"X"," ")</f>
        <v xml:space="preserve"> </v>
      </c>
      <c r="AI19" s="66" t="str">
        <f t="shared" ref="AI19" si="426">IF(AND($B19&gt;=AI13,AJ13&gt;$B19),"X"," ")</f>
        <v xml:space="preserve"> </v>
      </c>
      <c r="AJ19" s="66" t="str">
        <f t="shared" ref="AJ19" si="427">IF(AND($B19&gt;=AJ13,AK13&gt;$B19),"X"," ")</f>
        <v xml:space="preserve"> </v>
      </c>
      <c r="AK19" s="66" t="str">
        <f t="shared" ref="AK19" si="428">IF(AND($B19&gt;=AK13,AL13&gt;$B19),"X"," ")</f>
        <v xml:space="preserve"> </v>
      </c>
      <c r="AL19" s="66" t="str">
        <f t="shared" ref="AL19" si="429">IF(AND($B19&gt;=AL13,AM13&gt;$B19),"X"," ")</f>
        <v xml:space="preserve"> </v>
      </c>
      <c r="AM19" s="66" t="str">
        <f t="shared" ref="AM19" si="430">IF(AND($B19&gt;=AM13,AN13&gt;$B19),"X"," ")</f>
        <v xml:space="preserve"> </v>
      </c>
      <c r="AN19" s="66" t="str">
        <f t="shared" ref="AN19" si="431">IF(AND($B19&gt;=AN13,AO13&gt;$B19),"X"," ")</f>
        <v xml:space="preserve"> </v>
      </c>
      <c r="AO19" s="66" t="str">
        <f t="shared" ref="AO19" si="432">IF(AND($B19&gt;=AO13,AP13&gt;$B19),"X"," ")</f>
        <v xml:space="preserve"> </v>
      </c>
      <c r="AP19" s="66" t="str">
        <f t="shared" ref="AP19" si="433">IF(AND($B19&gt;=AP13,AQ13&gt;$B19),"X"," ")</f>
        <v xml:space="preserve"> </v>
      </c>
      <c r="AQ19" s="66" t="str">
        <f t="shared" ref="AQ19" si="434">IF(AND($B19&gt;=AQ13,AR13&gt;$B19),"X"," ")</f>
        <v xml:space="preserve"> </v>
      </c>
      <c r="AR19" s="66" t="str">
        <f t="shared" ref="AR19" si="435">IF(AND($B19&gt;=AR13,AS13&gt;$B19),"X"," ")</f>
        <v xml:space="preserve"> </v>
      </c>
      <c r="AS19" s="66" t="str">
        <f t="shared" ref="AS19" si="436">IF(AND($B19&gt;=AS13,AT13&gt;$B19),"X"," ")</f>
        <v xml:space="preserve"> </v>
      </c>
      <c r="AT19" s="66" t="str">
        <f t="shared" ref="AT19" si="437">IF(AND($B19&gt;=AT13,AU13&gt;$B19),"X"," ")</f>
        <v xml:space="preserve"> </v>
      </c>
      <c r="AU19" s="66" t="str">
        <f t="shared" ref="AU19" si="438">IF(AND($B19&gt;=AU13,AV13&gt;$B19),"X"," ")</f>
        <v xml:space="preserve"> </v>
      </c>
      <c r="AV19" s="66" t="str">
        <f t="shared" ref="AV19" si="439">IF(AND($B19&gt;=AV13,AW13&gt;$B19),"X"," ")</f>
        <v xml:space="preserve"> </v>
      </c>
      <c r="AW19" s="66" t="str">
        <f t="shared" ref="AW19" si="440">IF(AND($B19&gt;=AW13,AX13&gt;$B19),"X"," ")</f>
        <v xml:space="preserve"> </v>
      </c>
      <c r="AX19" s="66" t="str">
        <f t="shared" ref="AX19" si="441">IF(AND($B19&gt;=AX13,AY13&gt;$B19),"X"," ")</f>
        <v xml:space="preserve"> </v>
      </c>
      <c r="AY19" s="66" t="str">
        <f t="shared" ref="AY19" si="442">IF(AND($B19&gt;=AY13,AZ13&gt;$B19),"X"," ")</f>
        <v xml:space="preserve"> </v>
      </c>
      <c r="AZ19" s="66" t="str">
        <f t="shared" ref="AZ19" si="443">IF(AND($B19&gt;=AZ13,BA13&gt;$B19),"X"," ")</f>
        <v xml:space="preserve"> </v>
      </c>
      <c r="BA19" s="66" t="str">
        <f t="shared" ref="BA19" si="444">IF(AND($B19&gt;=BA13,BB13&gt;$B19),"X"," ")</f>
        <v xml:space="preserve"> </v>
      </c>
      <c r="BB19" s="66" t="str">
        <f t="shared" ref="BB19" si="445">IF(AND($B19&gt;=BB13,BC13&gt;$B19),"X"," ")</f>
        <v xml:space="preserve"> </v>
      </c>
      <c r="BC19" s="66" t="str">
        <f t="shared" ref="BC19" si="446">IF(AND($B19&gt;=BC13,BD13&gt;$B19),"X"," ")</f>
        <v xml:space="preserve"> </v>
      </c>
      <c r="BD19" s="66" t="str">
        <f t="shared" ref="BD19" si="447">IF(AND($B19&gt;=BD13,BE13&gt;$B19),"X"," ")</f>
        <v xml:space="preserve"> </v>
      </c>
      <c r="BE19" s="66" t="str">
        <f t="shared" ref="BE19" si="448">IF(AND($B19&gt;=BE13,BF13&gt;$B19),"X"," ")</f>
        <v xml:space="preserve"> </v>
      </c>
      <c r="BF19" s="66" t="str">
        <f t="shared" ref="BF19" si="449">IF(AND($B19&gt;=BF13,BG13&gt;$B19),"X"," ")</f>
        <v xml:space="preserve"> </v>
      </c>
      <c r="BG19" s="66" t="str">
        <f t="shared" ref="BG19" si="450">IF(AND($B19&gt;=BG13,BH13&gt;$B19),"X"," ")</f>
        <v xml:space="preserve"> </v>
      </c>
      <c r="BH19" s="66" t="str">
        <f t="shared" ref="BH19" si="451">IF(AND($B19&gt;=BH13,BI13&gt;$B19),"X"," ")</f>
        <v xml:space="preserve"> </v>
      </c>
      <c r="BI19" s="66" t="str">
        <f t="shared" ref="BI19" si="452">IF(AND($B19&gt;=BI13,BJ13&gt;$B19),"X"," ")</f>
        <v xml:space="preserve"> </v>
      </c>
      <c r="BJ19" s="66" t="str">
        <f t="shared" ref="BJ19" si="453">IF(AND($B19&gt;=BJ13,BK13&gt;$B19),"X"," ")</f>
        <v xml:space="preserve"> </v>
      </c>
      <c r="BK19" s="66" t="str">
        <f t="shared" ref="BK19" si="454">IF(AND($B19&gt;=BK13,BL13&gt;$B19),"X"," ")</f>
        <v xml:space="preserve"> </v>
      </c>
      <c r="BL19" s="66" t="str">
        <f t="shared" ref="BL19" si="455">IF(AND($B19&gt;=BL13,BM13&gt;$B19),"X"," ")</f>
        <v xml:space="preserve"> </v>
      </c>
      <c r="BM19" s="66" t="str">
        <f t="shared" ref="BM19" si="456">IF(AND($B19&gt;=BM13,BN13&gt;$B19),"X"," ")</f>
        <v xml:space="preserve"> </v>
      </c>
      <c r="BN19" s="66" t="str">
        <f t="shared" ref="BN19" si="457">IF(AND($B19&gt;=BN13,BO13&gt;$B19),"X"," ")</f>
        <v xml:space="preserve"> </v>
      </c>
      <c r="BO19" s="66" t="str">
        <f t="shared" ref="BO19" si="458">IF(AND($B19&gt;=BO13,BP13&gt;$B19),"X"," ")</f>
        <v xml:space="preserve"> </v>
      </c>
      <c r="BP19" s="66" t="str">
        <f t="shared" ref="BP19" si="459">IF(AND($B19&gt;=BP13,BQ13&gt;$B19),"X"," ")</f>
        <v xml:space="preserve"> </v>
      </c>
      <c r="BQ19" s="66" t="str">
        <f t="shared" ref="BQ19" si="460">IF(AND($B19&gt;=BQ13,BR13&gt;$B19),"X"," ")</f>
        <v xml:space="preserve"> </v>
      </c>
      <c r="BR19" s="66" t="str">
        <f t="shared" ref="BR19" si="461">IF(AND($B19&gt;=BR13,BS13&gt;$B19),"X"," ")</f>
        <v xml:space="preserve"> </v>
      </c>
      <c r="BS19" s="66" t="str">
        <f t="shared" ref="BS19" si="462">IF(AND($B19&gt;=BS13,BT13&gt;$B19),"X"," ")</f>
        <v xml:space="preserve"> </v>
      </c>
      <c r="BT19" s="66" t="str">
        <f t="shared" ref="BT19" si="463">IF(AND($B19&gt;=BT13,BU13&gt;$B19),"X"," ")</f>
        <v xml:space="preserve"> </v>
      </c>
      <c r="BU19" s="66" t="str">
        <f t="shared" ref="BU19" si="464">IF(AND($B19&gt;=BU13,BV13&gt;$B19),"X"," ")</f>
        <v xml:space="preserve"> </v>
      </c>
      <c r="BV19" s="66" t="str">
        <f t="shared" ref="BV19" si="465">IF(AND($B19&gt;=BV13,BW13&gt;$B19),"X"," ")</f>
        <v xml:space="preserve"> </v>
      </c>
      <c r="BW19" s="66" t="str">
        <f t="shared" ref="BW19" si="466">IF(AND($B19&gt;=BW13,BX13&gt;$B19),"X"," ")</f>
        <v xml:space="preserve"> </v>
      </c>
      <c r="BX19" s="66" t="str">
        <f t="shared" ref="BX19" si="467">IF(AND($B19&gt;=BX13,BY13&gt;$B19),"X"," ")</f>
        <v xml:space="preserve"> </v>
      </c>
      <c r="BY19" s="66" t="str">
        <f t="shared" ref="BY19" si="468">IF(AND($B19&gt;=BY13,BZ13&gt;$B19),"X"," ")</f>
        <v xml:space="preserve"> </v>
      </c>
      <c r="BZ19" s="66" t="str">
        <f t="shared" ref="BZ19" si="469">IF(AND($B19&gt;=BZ13,CA13&gt;$B19),"X"," ")</f>
        <v xml:space="preserve"> </v>
      </c>
      <c r="CA19" s="66" t="str">
        <f t="shared" ref="CA19" si="470">IF(AND($B19&gt;=CA13,CB13&gt;$B19),"X"," ")</f>
        <v xml:space="preserve"> </v>
      </c>
      <c r="CB19" s="66" t="str">
        <f t="shared" ref="CB19" si="471">IF(AND($B19&gt;=CB13,CC13&gt;$B19),"X"," ")</f>
        <v xml:space="preserve"> </v>
      </c>
      <c r="CC19" s="66" t="str">
        <f t="shared" ref="CC19" si="472">IF(AND($B19&gt;=CC13,CD13&gt;$B19),"X"," ")</f>
        <v xml:space="preserve"> </v>
      </c>
      <c r="CD19" s="66" t="str">
        <f t="shared" ref="CD19" si="473">IF(AND($B19&gt;=CD13,CE13&gt;$B19),"X"," ")</f>
        <v xml:space="preserve"> </v>
      </c>
      <c r="CE19" s="66" t="str">
        <f t="shared" ref="CE19" si="474">IF(AND($B19&gt;=CE13,CF13&gt;$B19),"X"," ")</f>
        <v xml:space="preserve"> </v>
      </c>
      <c r="CF19" s="66" t="str">
        <f t="shared" ref="CF19" si="475">IF(AND($B19&gt;=CF13,CG13&gt;$B19),"X"," ")</f>
        <v xml:space="preserve"> </v>
      </c>
      <c r="CG19" s="66" t="str">
        <f t="shared" ref="CG19" si="476">IF(AND($B19&gt;=CG13,CH13&gt;$B19),"X"," ")</f>
        <v xml:space="preserve"> </v>
      </c>
      <c r="CH19" s="66" t="str">
        <f t="shared" ref="CH19" si="477">IF(AND($B19&gt;=CH13,CI13&gt;$B19),"X"," ")</f>
        <v xml:space="preserve"> </v>
      </c>
      <c r="CI19" s="66" t="str">
        <f t="shared" ref="CI19" si="478">IF(AND($B19&gt;=CI13,CJ13&gt;$B19),"X"," ")</f>
        <v xml:space="preserve"> </v>
      </c>
      <c r="CJ19" s="66" t="str">
        <f t="shared" ref="CJ19" si="479">IF(AND($B19&gt;=CJ13,CK13&gt;$B19),"X"," ")</f>
        <v xml:space="preserve"> </v>
      </c>
      <c r="CK19" s="66" t="str">
        <f t="shared" ref="CK19" si="480">IF(AND($B19&gt;=CK13,CL13&gt;$B19),"X"," ")</f>
        <v xml:space="preserve"> </v>
      </c>
      <c r="CL19" s="66" t="str">
        <f t="shared" ref="CL19" si="481">IF(AND($B19&gt;=CL13,CM13&gt;$B19),"X"," ")</f>
        <v xml:space="preserve"> </v>
      </c>
      <c r="CM19" s="66" t="str">
        <f t="shared" ref="CM19" si="482">IF(AND($B19&gt;=CM13,CN13&gt;$B19),"X"," ")</f>
        <v xml:space="preserve"> </v>
      </c>
      <c r="CN19" s="66" t="str">
        <f t="shared" ref="CN19" si="483">IF(AND($B19&gt;=CN13,CO13&gt;$B19),"X"," ")</f>
        <v xml:space="preserve"> </v>
      </c>
      <c r="CO19" s="66" t="str">
        <f t="shared" ref="CO19" si="484">IF(AND($B19&gt;=CO13,CP13&gt;$B19),"X"," ")</f>
        <v xml:space="preserve"> </v>
      </c>
      <c r="CP19" s="66" t="str">
        <f t="shared" ref="CP19" si="485">IF(AND($B19&gt;=CP13,CQ13&gt;$B19),"X"," ")</f>
        <v xml:space="preserve"> </v>
      </c>
      <c r="CQ19" s="66" t="str">
        <f t="shared" ref="CQ19" si="486">IF(AND($B19&gt;=CQ13,CR13&gt;$B19),"X"," ")</f>
        <v xml:space="preserve"> </v>
      </c>
      <c r="CR19" s="66" t="str">
        <f t="shared" ref="CR19" si="487">IF(AND($B19&gt;=CR13,CS13&gt;$B19),"X"," ")</f>
        <v xml:space="preserve"> </v>
      </c>
      <c r="CS19" s="66" t="str">
        <f t="shared" ref="CS19" si="488">IF(AND($B19&gt;=CS13,CT13&gt;$B19),"X"," ")</f>
        <v xml:space="preserve"> </v>
      </c>
      <c r="CT19" s="66" t="str">
        <f t="shared" ref="CT19" si="489">IF(AND($B19&gt;=CT13,CU13&gt;$B19),"X"," ")</f>
        <v xml:space="preserve"> </v>
      </c>
      <c r="CU19" s="66" t="str">
        <f t="shared" ref="CU19" si="490">IF(AND($B19&gt;=CU13,CV13&gt;$B19),"X"," ")</f>
        <v xml:space="preserve"> </v>
      </c>
      <c r="CV19" s="66" t="str">
        <f t="shared" ref="CV19" si="491">IF(AND($B19&gt;=CV13,CW13&gt;$B19),"X"," ")</f>
        <v xml:space="preserve"> </v>
      </c>
      <c r="CW19" s="66" t="str">
        <f t="shared" ref="CW19" si="492">IF(AND($B19&gt;=CW13,CX13&gt;$B19),"X"," ")</f>
        <v xml:space="preserve"> </v>
      </c>
      <c r="CX19" s="67" t="str">
        <f t="shared" ref="CX19" si="493">IF(AND($B19&gt;=CX13,CY13&gt;$B19),"X"," ")</f>
        <v xml:space="preserve"> </v>
      </c>
      <c r="CY19" s="69"/>
      <c r="CZ19" s="69"/>
    </row>
    <row r="20" spans="1:104" s="1" customFormat="1" ht="20.100000000000001" customHeight="1" x14ac:dyDescent="0.25">
      <c r="A20" s="113" t="s">
        <v>105</v>
      </c>
      <c r="B20" s="268">
        <f>'key dates'!B11</f>
        <v>42821</v>
      </c>
      <c r="C20" s="269"/>
      <c r="D20" s="266"/>
      <c r="E20" s="43" t="str">
        <f t="shared" ref="E20:G20" si="494">IF(AND($B20&gt;=E13,F13&gt;$B20),"X"," ")</f>
        <v xml:space="preserve"> </v>
      </c>
      <c r="F20" s="42" t="str">
        <f t="shared" si="494"/>
        <v xml:space="preserve"> </v>
      </c>
      <c r="G20" s="42" t="str">
        <f t="shared" si="494"/>
        <v xml:space="preserve"> </v>
      </c>
      <c r="H20" s="42" t="str">
        <f t="shared" ref="H20" si="495">IF(AND($B20&gt;=H13,I13&gt;$B20),"X"," ")</f>
        <v xml:space="preserve"> </v>
      </c>
      <c r="I20" s="42" t="str">
        <f t="shared" ref="I20" si="496">IF(AND($B20&gt;=I13,J13&gt;$B20),"X"," ")</f>
        <v xml:space="preserve"> </v>
      </c>
      <c r="J20" s="42" t="str">
        <f t="shared" ref="J20" si="497">IF(AND($B20&gt;=J13,K13&gt;$B20),"X"," ")</f>
        <v xml:space="preserve"> </v>
      </c>
      <c r="K20" s="42" t="str">
        <f t="shared" ref="K20" si="498">IF(AND($B20&gt;=K13,L13&gt;$B20),"X"," ")</f>
        <v xml:space="preserve"> </v>
      </c>
      <c r="L20" s="42" t="str">
        <f t="shared" ref="L20" si="499">IF(AND($B20&gt;=L13,M13&gt;$B20),"X"," ")</f>
        <v xml:space="preserve"> </v>
      </c>
      <c r="M20" s="42" t="str">
        <f t="shared" ref="M20" si="500">IF(AND($B20&gt;=M13,N13&gt;$B20),"X"," ")</f>
        <v xml:space="preserve"> </v>
      </c>
      <c r="N20" s="42" t="str">
        <f t="shared" ref="N20" si="501">IF(AND($B20&gt;=N13,O13&gt;$B20),"X"," ")</f>
        <v xml:space="preserve"> </v>
      </c>
      <c r="O20" s="42" t="str">
        <f t="shared" ref="O20" si="502">IF(AND($B20&gt;=O13,P13&gt;$B20),"X"," ")</f>
        <v xml:space="preserve"> </v>
      </c>
      <c r="P20" s="42" t="str">
        <f t="shared" ref="P20" si="503">IF(AND($B20&gt;=P13,Q13&gt;$B20),"X"," ")</f>
        <v xml:space="preserve"> </v>
      </c>
      <c r="Q20" s="42" t="str">
        <f t="shared" ref="Q20" si="504">IF(AND($B20&gt;=Q13,R13&gt;$B20),"X"," ")</f>
        <v xml:space="preserve"> </v>
      </c>
      <c r="R20" s="42" t="str">
        <f t="shared" ref="R20" si="505">IF(AND($B20&gt;=R13,S13&gt;$B20),"X"," ")</f>
        <v xml:space="preserve"> </v>
      </c>
      <c r="S20" s="42" t="str">
        <f t="shared" ref="S20" si="506">IF(AND($B20&gt;=S13,T13&gt;$B20),"X"," ")</f>
        <v xml:space="preserve"> </v>
      </c>
      <c r="T20" s="42" t="str">
        <f t="shared" ref="T20" si="507">IF(AND($B20&gt;=T13,U13&gt;$B20),"X"," ")</f>
        <v xml:space="preserve"> </v>
      </c>
      <c r="U20" s="42" t="str">
        <f t="shared" ref="U20" si="508">IF(AND($B20&gt;=U13,V13&gt;$B20),"X"," ")</f>
        <v xml:space="preserve"> </v>
      </c>
      <c r="V20" s="42" t="str">
        <f t="shared" ref="V20" si="509">IF(AND($B20&gt;=V13,W13&gt;$B20),"X"," ")</f>
        <v xml:space="preserve"> </v>
      </c>
      <c r="W20" s="42" t="str">
        <f t="shared" ref="W20" si="510">IF(AND($B20&gt;=W13,X13&gt;$B20),"X"," ")</f>
        <v xml:space="preserve"> </v>
      </c>
      <c r="X20" s="42" t="str">
        <f t="shared" ref="X20" si="511">IF(AND($B20&gt;=X13,Y13&gt;$B20),"X"," ")</f>
        <v xml:space="preserve"> </v>
      </c>
      <c r="Y20" s="42" t="str">
        <f t="shared" ref="Y20" si="512">IF(AND($B20&gt;=Y13,Z13&gt;$B20),"X"," ")</f>
        <v xml:space="preserve"> </v>
      </c>
      <c r="Z20" s="42" t="str">
        <f t="shared" ref="Z20" si="513">IF(AND($B20&gt;=Z13,AA13&gt;$B20),"X"," ")</f>
        <v xml:space="preserve"> </v>
      </c>
      <c r="AA20" s="42" t="str">
        <f t="shared" ref="AA20" si="514">IF(AND($B20&gt;=AA13,AB13&gt;$B20),"X"," ")</f>
        <v xml:space="preserve"> </v>
      </c>
      <c r="AB20" s="42" t="str">
        <f t="shared" ref="AB20" si="515">IF(AND($B20&gt;=AB13,AC13&gt;$B20),"X"," ")</f>
        <v xml:space="preserve"> </v>
      </c>
      <c r="AC20" s="42" t="str">
        <f t="shared" ref="AC20" si="516">IF(AND($B20&gt;=AC13,AD13&gt;$B20),"X"," ")</f>
        <v xml:space="preserve"> </v>
      </c>
      <c r="AD20" s="42" t="str">
        <f t="shared" ref="AD20" si="517">IF(AND($B20&gt;=AD13,AE13&gt;$B20),"X"," ")</f>
        <v xml:space="preserve"> </v>
      </c>
      <c r="AE20" s="42" t="str">
        <f t="shared" ref="AE20" si="518">IF(AND($B20&gt;=AE13,AF13&gt;$B20),"X"," ")</f>
        <v xml:space="preserve"> </v>
      </c>
      <c r="AF20" s="42" t="str">
        <f t="shared" ref="AF20" si="519">IF(AND($B20&gt;=AF13,AG13&gt;$B20),"X"," ")</f>
        <v xml:space="preserve"> </v>
      </c>
      <c r="AG20" s="42" t="str">
        <f t="shared" ref="AG20" si="520">IF(AND($B20&gt;=AG13,AH13&gt;$B20),"X"," ")</f>
        <v xml:space="preserve"> </v>
      </c>
      <c r="AH20" s="42" t="str">
        <f t="shared" ref="AH20" si="521">IF(AND($B20&gt;=AH13,AI13&gt;$B20),"X"," ")</f>
        <v xml:space="preserve"> </v>
      </c>
      <c r="AI20" s="42" t="str">
        <f t="shared" ref="AI20" si="522">IF(AND($B20&gt;=AI13,AJ13&gt;$B20),"X"," ")</f>
        <v xml:space="preserve"> </v>
      </c>
      <c r="AJ20" s="42" t="str">
        <f t="shared" ref="AJ20" si="523">IF(AND($B20&gt;=AJ13,AK13&gt;$B20),"X"," ")</f>
        <v xml:space="preserve"> </v>
      </c>
      <c r="AK20" s="42" t="str">
        <f t="shared" ref="AK20" si="524">IF(AND($B20&gt;=AK13,AL13&gt;$B20),"X"," ")</f>
        <v xml:space="preserve"> </v>
      </c>
      <c r="AL20" s="42" t="str">
        <f t="shared" ref="AL20" si="525">IF(AND($B20&gt;=AL13,AM13&gt;$B20),"X"," ")</f>
        <v xml:space="preserve"> </v>
      </c>
      <c r="AM20" s="42" t="str">
        <f t="shared" ref="AM20" si="526">IF(AND($B20&gt;=AM13,AN13&gt;$B20),"X"," ")</f>
        <v xml:space="preserve"> </v>
      </c>
      <c r="AN20" s="42" t="str">
        <f t="shared" ref="AN20" si="527">IF(AND($B20&gt;=AN13,AO13&gt;$B20),"X"," ")</f>
        <v xml:space="preserve"> </v>
      </c>
      <c r="AO20" s="42" t="str">
        <f t="shared" ref="AO20" si="528">IF(AND($B20&gt;=AO13,AP13&gt;$B20),"X"," ")</f>
        <v xml:space="preserve"> </v>
      </c>
      <c r="AP20" s="42" t="str">
        <f t="shared" ref="AP20" si="529">IF(AND($B20&gt;=AP13,AQ13&gt;$B20),"X"," ")</f>
        <v xml:space="preserve"> </v>
      </c>
      <c r="AQ20" s="42" t="str">
        <f t="shared" ref="AQ20" si="530">IF(AND($B20&gt;=AQ13,AR13&gt;$B20),"X"," ")</f>
        <v xml:space="preserve"> </v>
      </c>
      <c r="AR20" s="42" t="str">
        <f t="shared" ref="AR20" si="531">IF(AND($B20&gt;=AR13,AS13&gt;$B20),"X"," ")</f>
        <v xml:space="preserve"> </v>
      </c>
      <c r="AS20" s="42" t="str">
        <f t="shared" ref="AS20" si="532">IF(AND($B20&gt;=AS13,AT13&gt;$B20),"X"," ")</f>
        <v xml:space="preserve"> </v>
      </c>
      <c r="AT20" s="42" t="str">
        <f t="shared" ref="AT20" si="533">IF(AND($B20&gt;=AT13,AU13&gt;$B20),"X"," ")</f>
        <v xml:space="preserve"> </v>
      </c>
      <c r="AU20" s="42" t="str">
        <f t="shared" ref="AU20" si="534">IF(AND($B20&gt;=AU13,AV13&gt;$B20),"X"," ")</f>
        <v xml:space="preserve"> </v>
      </c>
      <c r="AV20" s="42" t="str">
        <f t="shared" ref="AV20" si="535">IF(AND($B20&gt;=AV13,AW13&gt;$B20),"X"," ")</f>
        <v xml:space="preserve"> </v>
      </c>
      <c r="AW20" s="42" t="str">
        <f t="shared" ref="AW20" si="536">IF(AND($B20&gt;=AW13,AX13&gt;$B20),"X"," ")</f>
        <v xml:space="preserve"> </v>
      </c>
      <c r="AX20" s="42" t="str">
        <f t="shared" ref="AX20" si="537">IF(AND($B20&gt;=AX13,AY13&gt;$B20),"X"," ")</f>
        <v xml:space="preserve"> </v>
      </c>
      <c r="AY20" s="42" t="str">
        <f t="shared" ref="AY20" si="538">IF(AND($B20&gt;=AY13,AZ13&gt;$B20),"X"," ")</f>
        <v xml:space="preserve"> </v>
      </c>
      <c r="AZ20" s="42" t="str">
        <f t="shared" ref="AZ20" si="539">IF(AND($B20&gt;=AZ13,BA13&gt;$B20),"X"," ")</f>
        <v xml:space="preserve"> </v>
      </c>
      <c r="BA20" s="42" t="str">
        <f t="shared" ref="BA20" si="540">IF(AND($B20&gt;=BA13,BB13&gt;$B20),"X"," ")</f>
        <v xml:space="preserve"> </v>
      </c>
      <c r="BB20" s="42" t="str">
        <f t="shared" ref="BB20" si="541">IF(AND($B20&gt;=BB13,BC13&gt;$B20),"X"," ")</f>
        <v xml:space="preserve"> </v>
      </c>
      <c r="BC20" s="42" t="str">
        <f t="shared" ref="BC20" si="542">IF(AND($B20&gt;=BC13,BD13&gt;$B20),"X"," ")</f>
        <v xml:space="preserve"> </v>
      </c>
      <c r="BD20" s="42" t="str">
        <f t="shared" ref="BD20" si="543">IF(AND($B20&gt;=BD13,BE13&gt;$B20),"X"," ")</f>
        <v xml:space="preserve"> </v>
      </c>
      <c r="BE20" s="42" t="str">
        <f t="shared" ref="BE20" si="544">IF(AND($B20&gt;=BE13,BF13&gt;$B20),"X"," ")</f>
        <v xml:space="preserve"> </v>
      </c>
      <c r="BF20" s="42" t="str">
        <f t="shared" ref="BF20" si="545">IF(AND($B20&gt;=BF13,BG13&gt;$B20),"X"," ")</f>
        <v xml:space="preserve"> </v>
      </c>
      <c r="BG20" s="42" t="str">
        <f t="shared" ref="BG20" si="546">IF(AND($B20&gt;=BG13,BH13&gt;$B20),"X"," ")</f>
        <v xml:space="preserve"> </v>
      </c>
      <c r="BH20" s="42" t="str">
        <f t="shared" ref="BH20" si="547">IF(AND($B20&gt;=BH13,BI13&gt;$B20),"X"," ")</f>
        <v xml:space="preserve"> </v>
      </c>
      <c r="BI20" s="42" t="str">
        <f t="shared" ref="BI20" si="548">IF(AND($B20&gt;=BI13,BJ13&gt;$B20),"X"," ")</f>
        <v xml:space="preserve"> </v>
      </c>
      <c r="BJ20" s="42" t="str">
        <f t="shared" ref="BJ20" si="549">IF(AND($B20&gt;=BJ13,BK13&gt;$B20),"X"," ")</f>
        <v xml:space="preserve"> </v>
      </c>
      <c r="BK20" s="42" t="str">
        <f t="shared" ref="BK20" si="550">IF(AND($B20&gt;=BK13,BL13&gt;$B20),"X"," ")</f>
        <v xml:space="preserve"> </v>
      </c>
      <c r="BL20" s="42" t="str">
        <f t="shared" ref="BL20" si="551">IF(AND($B20&gt;=BL13,BM13&gt;$B20),"X"," ")</f>
        <v xml:space="preserve"> </v>
      </c>
      <c r="BM20" s="42" t="str">
        <f t="shared" ref="BM20" si="552">IF(AND($B20&gt;=BM13,BN13&gt;$B20),"X"," ")</f>
        <v xml:space="preserve"> </v>
      </c>
      <c r="BN20" s="42" t="str">
        <f t="shared" ref="BN20" si="553">IF(AND($B20&gt;=BN13,BO13&gt;$B20),"X"," ")</f>
        <v xml:space="preserve"> </v>
      </c>
      <c r="BO20" s="42" t="str">
        <f t="shared" ref="BO20" si="554">IF(AND($B20&gt;=BO13,BP13&gt;$B20),"X"," ")</f>
        <v xml:space="preserve"> </v>
      </c>
      <c r="BP20" s="42" t="str">
        <f t="shared" ref="BP20" si="555">IF(AND($B20&gt;=BP13,BQ13&gt;$B20),"X"," ")</f>
        <v xml:space="preserve"> </v>
      </c>
      <c r="BQ20" s="42" t="str">
        <f t="shared" ref="BQ20" si="556">IF(AND($B20&gt;=BQ13,BR13&gt;$B20),"X"," ")</f>
        <v xml:space="preserve"> </v>
      </c>
      <c r="BR20" s="42" t="str">
        <f t="shared" ref="BR20" si="557">IF(AND($B20&gt;=BR13,BS13&gt;$B20),"X"," ")</f>
        <v xml:space="preserve"> </v>
      </c>
      <c r="BS20" s="42" t="str">
        <f t="shared" ref="BS20" si="558">IF(AND($B20&gt;=BS13,BT13&gt;$B20),"X"," ")</f>
        <v xml:space="preserve"> </v>
      </c>
      <c r="BT20" s="42" t="str">
        <f t="shared" ref="BT20" si="559">IF(AND($B20&gt;=BT13,BU13&gt;$B20),"X"," ")</f>
        <v xml:space="preserve"> </v>
      </c>
      <c r="BU20" s="42" t="str">
        <f t="shared" ref="BU20" si="560">IF(AND($B20&gt;=BU13,BV13&gt;$B20),"X"," ")</f>
        <v xml:space="preserve"> </v>
      </c>
      <c r="BV20" s="42" t="str">
        <f t="shared" ref="BV20" si="561">IF(AND($B20&gt;=BV13,BW13&gt;$B20),"X"," ")</f>
        <v xml:space="preserve"> </v>
      </c>
      <c r="BW20" s="42" t="str">
        <f t="shared" ref="BW20" si="562">IF(AND($B20&gt;=BW13,BX13&gt;$B20),"X"," ")</f>
        <v xml:space="preserve"> </v>
      </c>
      <c r="BX20" s="42" t="str">
        <f t="shared" ref="BX20" si="563">IF(AND($B20&gt;=BX13,BY13&gt;$B20),"X"," ")</f>
        <v xml:space="preserve"> </v>
      </c>
      <c r="BY20" s="42" t="str">
        <f t="shared" ref="BY20" si="564">IF(AND($B20&gt;=BY13,BZ13&gt;$B20),"X"," ")</f>
        <v xml:space="preserve"> </v>
      </c>
      <c r="BZ20" s="42" t="str">
        <f t="shared" ref="BZ20" si="565">IF(AND($B20&gt;=BZ13,CA13&gt;$B20),"X"," ")</f>
        <v xml:space="preserve"> </v>
      </c>
      <c r="CA20" s="42" t="str">
        <f t="shared" ref="CA20" si="566">IF(AND($B20&gt;=CA13,CB13&gt;$B20),"X"," ")</f>
        <v xml:space="preserve"> </v>
      </c>
      <c r="CB20" s="42" t="str">
        <f t="shared" ref="CB20" si="567">IF(AND($B20&gt;=CB13,CC13&gt;$B20),"X"," ")</f>
        <v xml:space="preserve"> </v>
      </c>
      <c r="CC20" s="42" t="str">
        <f t="shared" ref="CC20" si="568">IF(AND($B20&gt;=CC13,CD13&gt;$B20),"X"," ")</f>
        <v xml:space="preserve"> </v>
      </c>
      <c r="CD20" s="42" t="str">
        <f t="shared" ref="CD20" si="569">IF(AND($B20&gt;=CD13,CE13&gt;$B20),"X"," ")</f>
        <v xml:space="preserve"> </v>
      </c>
      <c r="CE20" s="42" t="str">
        <f t="shared" ref="CE20" si="570">IF(AND($B20&gt;=CE13,CF13&gt;$B20),"X"," ")</f>
        <v xml:space="preserve"> </v>
      </c>
      <c r="CF20" s="42" t="str">
        <f t="shared" ref="CF20" si="571">IF(AND($B20&gt;=CF13,CG13&gt;$B20),"X"," ")</f>
        <v xml:space="preserve"> </v>
      </c>
      <c r="CG20" s="42" t="str">
        <f t="shared" ref="CG20" si="572">IF(AND($B20&gt;=CG13,CH13&gt;$B20),"X"," ")</f>
        <v xml:space="preserve"> </v>
      </c>
      <c r="CH20" s="42" t="str">
        <f t="shared" ref="CH20" si="573">IF(AND($B20&gt;=CH13,CI13&gt;$B20),"X"," ")</f>
        <v xml:space="preserve"> </v>
      </c>
      <c r="CI20" s="42" t="str">
        <f t="shared" ref="CI20" si="574">IF(AND($B20&gt;=CI13,CJ13&gt;$B20),"X"," ")</f>
        <v xml:space="preserve"> </v>
      </c>
      <c r="CJ20" s="42" t="str">
        <f t="shared" ref="CJ20" si="575">IF(AND($B20&gt;=CJ13,CK13&gt;$B20),"X"," ")</f>
        <v xml:space="preserve"> </v>
      </c>
      <c r="CK20" s="42" t="str">
        <f t="shared" ref="CK20" si="576">IF(AND($B20&gt;=CK13,CL13&gt;$B20),"X"," ")</f>
        <v xml:space="preserve"> </v>
      </c>
      <c r="CL20" s="42" t="str">
        <f t="shared" ref="CL20" si="577">IF(AND($B20&gt;=CL13,CM13&gt;$B20),"X"," ")</f>
        <v xml:space="preserve"> </v>
      </c>
      <c r="CM20" s="42" t="str">
        <f t="shared" ref="CM20" si="578">IF(AND($B20&gt;=CM13,CN13&gt;$B20),"X"," ")</f>
        <v xml:space="preserve"> </v>
      </c>
      <c r="CN20" s="42" t="str">
        <f t="shared" ref="CN20" si="579">IF(AND($B20&gt;=CN13,CO13&gt;$B20),"X"," ")</f>
        <v xml:space="preserve"> </v>
      </c>
      <c r="CO20" s="42" t="str">
        <f t="shared" ref="CO20" si="580">IF(AND($B20&gt;=CO13,CP13&gt;$B20),"X"," ")</f>
        <v xml:space="preserve"> </v>
      </c>
      <c r="CP20" s="42" t="str">
        <f t="shared" ref="CP20" si="581">IF(AND($B20&gt;=CP13,CQ13&gt;$B20),"X"," ")</f>
        <v xml:space="preserve"> </v>
      </c>
      <c r="CQ20" s="42" t="str">
        <f t="shared" ref="CQ20" si="582">IF(AND($B20&gt;=CQ13,CR13&gt;$B20),"X"," ")</f>
        <v xml:space="preserve"> </v>
      </c>
      <c r="CR20" s="42" t="str">
        <f t="shared" ref="CR20" si="583">IF(AND($B20&gt;=CR13,CS13&gt;$B20),"X"," ")</f>
        <v xml:space="preserve"> </v>
      </c>
      <c r="CS20" s="42" t="str">
        <f t="shared" ref="CS20" si="584">IF(AND($B20&gt;=CS13,CT13&gt;$B20),"X"," ")</f>
        <v xml:space="preserve"> </v>
      </c>
      <c r="CT20" s="42" t="str">
        <f t="shared" ref="CT20" si="585">IF(AND($B20&gt;=CT13,CU13&gt;$B20),"X"," ")</f>
        <v xml:space="preserve"> </v>
      </c>
      <c r="CU20" s="42" t="str">
        <f t="shared" ref="CU20" si="586">IF(AND($B20&gt;=CU13,CV13&gt;$B20),"X"," ")</f>
        <v xml:space="preserve"> </v>
      </c>
      <c r="CV20" s="42" t="str">
        <f t="shared" ref="CV20" si="587">IF(AND($B20&gt;=CV13,CW13&gt;$B20),"X"," ")</f>
        <v xml:space="preserve"> </v>
      </c>
      <c r="CW20" s="42" t="str">
        <f t="shared" ref="CW20" si="588">IF(AND($B20&gt;=CW13,CX13&gt;$B20),"X"," ")</f>
        <v xml:space="preserve"> </v>
      </c>
      <c r="CX20" s="61" t="str">
        <f t="shared" ref="CX20" si="589">IF(AND($B20&gt;=CX13,CY13&gt;$B20),"X"," ")</f>
        <v xml:space="preserve"> </v>
      </c>
      <c r="CY20" s="28"/>
      <c r="CZ20" s="28"/>
    </row>
    <row r="21" spans="1:104" s="70" customFormat="1" ht="20.100000000000001" customHeight="1" x14ac:dyDescent="0.25">
      <c r="A21" s="64" t="s">
        <v>106</v>
      </c>
      <c r="B21" s="244">
        <v>42828</v>
      </c>
      <c r="C21" s="245"/>
      <c r="D21" s="266"/>
      <c r="E21" s="80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81"/>
      <c r="CY21" s="69"/>
      <c r="CZ21" s="69"/>
    </row>
    <row r="22" spans="1:104" s="2" customFormat="1" ht="20.100000000000001" customHeight="1" x14ac:dyDescent="0.25">
      <c r="A22" s="152" t="s">
        <v>1</v>
      </c>
      <c r="B22" s="153"/>
      <c r="C22" s="154" t="str">
        <f>TEXT('key dates'!B12,"ddd m/d/yy")&amp;" to "&amp;TEXT('key dates'!C12,"ddd m/d/yy")</f>
        <v>N/A to N/A</v>
      </c>
      <c r="D22" s="267"/>
      <c r="E22" s="155" t="str">
        <f>IF(OR('key dates'!$C$12="N/A", 'key dates'!$B$12="N/A")," ",(IF(AND(E13&gt;='key dates'!$B$12,E13&lt;='key dates'!$C$12),"X",IF(AND('key dates'!$B$12&gt;=E$13,F$13&gt;'key dates'!$B$12),"X"," "))))</f>
        <v xml:space="preserve"> </v>
      </c>
      <c r="F22" s="50" t="str">
        <f>IF(OR('key dates'!$C$12="N/A", 'key dates'!$B$12="N/A")," ",(IF(AND(F13&gt;='key dates'!$B$12,F13&lt;='key dates'!$C$12),"X",IF(AND('key dates'!$B$12&gt;=F$13,G$13&gt;'key dates'!$B$12),"X"," "))))</f>
        <v xml:space="preserve"> </v>
      </c>
      <c r="G22" s="50" t="str">
        <f>IF(OR('key dates'!$C$12="N/A", 'key dates'!$B$12="N/A")," ",(IF(AND(G13&gt;='key dates'!$B$12,G13&lt;='key dates'!$C$12),"X",IF(AND('key dates'!$B$12&gt;=G$13,H$13&gt;'key dates'!$B$12),"X"," "))))</f>
        <v xml:space="preserve"> </v>
      </c>
      <c r="H22" s="50" t="str">
        <f>IF(OR('key dates'!$C$12="N/A", 'key dates'!$B$12="N/A")," ",(IF(AND(H13&gt;='key dates'!$B$12,H13&lt;='key dates'!$C$12),"X",IF(AND('key dates'!$B$12&gt;=H$13,I$13&gt;'key dates'!$B$12),"X"," "))))</f>
        <v xml:space="preserve"> </v>
      </c>
      <c r="I22" s="50" t="str">
        <f>IF(OR('key dates'!$C$12="N/A", 'key dates'!$B$12="N/A")," ",(IF(AND(I13&gt;='key dates'!$B$12,I13&lt;='key dates'!$C$12),"X",IF(AND('key dates'!$B$12&gt;=I$13,J$13&gt;'key dates'!$B$12),"X"," "))))</f>
        <v xml:space="preserve"> </v>
      </c>
      <c r="J22" s="50" t="str">
        <f>IF(OR('key dates'!$C$12="N/A", 'key dates'!$B$12="N/A")," ",(IF(AND(J13&gt;='key dates'!$B$12,J13&lt;='key dates'!$C$12),"X",IF(AND('key dates'!$B$12&gt;=J$13,K$13&gt;'key dates'!$B$12),"X"," "))))</f>
        <v xml:space="preserve"> </v>
      </c>
      <c r="K22" s="50" t="str">
        <f>IF(OR('key dates'!$C$12="N/A", 'key dates'!$B$12="N/A")," ",(IF(AND(K13&gt;='key dates'!$B$12,K13&lt;='key dates'!$C$12),"X",IF(AND('key dates'!$B$12&gt;=K$13,L$13&gt;'key dates'!$B$12),"X"," "))))</f>
        <v xml:space="preserve"> </v>
      </c>
      <c r="L22" s="50" t="str">
        <f>IF(OR('key dates'!$C$12="N/A", 'key dates'!$B$12="N/A")," ",(IF(AND(L13&gt;='key dates'!$B$12,L13&lt;='key dates'!$C$12),"X",IF(AND('key dates'!$B$12&gt;=L$13,M$13&gt;'key dates'!$B$12),"X"," "))))</f>
        <v xml:space="preserve"> </v>
      </c>
      <c r="M22" s="50" t="str">
        <f>IF(OR('key dates'!$C$12="N/A", 'key dates'!$B$12="N/A")," ",(IF(AND(M13&gt;='key dates'!$B$12,M13&lt;='key dates'!$C$12),"X",IF(AND('key dates'!$B$12&gt;=M$13,N$13&gt;'key dates'!$B$12),"X"," "))))</f>
        <v xml:space="preserve"> </v>
      </c>
      <c r="N22" s="50" t="str">
        <f>IF(OR('key dates'!$C$12="N/A", 'key dates'!$B$12="N/A")," ",(IF(AND(N13&gt;='key dates'!$B$12,N13&lt;='key dates'!$C$12),"X",IF(AND('key dates'!$B$12&gt;=N$13,O$13&gt;'key dates'!$B$12),"X"," "))))</f>
        <v xml:space="preserve"> </v>
      </c>
      <c r="O22" s="50" t="str">
        <f>IF(OR('key dates'!$C$12="N/A", 'key dates'!$B$12="N/A")," ",(IF(AND(O13&gt;='key dates'!$B$12,O13&lt;='key dates'!$C$12),"X",IF(AND('key dates'!$B$12&gt;=O$13,P$13&gt;'key dates'!$B$12),"X"," "))))</f>
        <v xml:space="preserve"> </v>
      </c>
      <c r="P22" s="50" t="str">
        <f>IF(OR('key dates'!$C$12="N/A", 'key dates'!$B$12="N/A")," ",(IF(AND(P13&gt;='key dates'!$B$12,P13&lt;='key dates'!$C$12),"X",IF(AND('key dates'!$B$12&gt;=P$13,Q$13&gt;'key dates'!$B$12),"X"," "))))</f>
        <v xml:space="preserve"> </v>
      </c>
      <c r="Q22" s="50" t="str">
        <f>IF(OR('key dates'!$C$12="N/A", 'key dates'!$B$12="N/A")," ",(IF(AND(Q13&gt;='key dates'!$B$12,Q13&lt;='key dates'!$C$12),"X",IF(AND('key dates'!$B$12&gt;=Q$13,R$13&gt;'key dates'!$B$12),"X"," "))))</f>
        <v xml:space="preserve"> </v>
      </c>
      <c r="R22" s="50" t="str">
        <f>IF(OR('key dates'!$C$12="N/A", 'key dates'!$B$12="N/A")," ",(IF(AND(R13&gt;='key dates'!$B$12,R13&lt;='key dates'!$C$12),"X",IF(AND('key dates'!$B$12&gt;=R$13,S$13&gt;'key dates'!$B$12),"X"," "))))</f>
        <v xml:space="preserve"> </v>
      </c>
      <c r="S22" s="50" t="str">
        <f>IF(OR('key dates'!$C$12="N/A", 'key dates'!$B$12="N/A")," ",(IF(AND(S13&gt;='key dates'!$B$12,S13&lt;='key dates'!$C$12),"X",IF(AND('key dates'!$B$12&gt;=S$13,T$13&gt;'key dates'!$B$12),"X"," "))))</f>
        <v xml:space="preserve"> </v>
      </c>
      <c r="T22" s="50" t="str">
        <f>IF(OR('key dates'!$C$12="N/A", 'key dates'!$B$12="N/A")," ",(IF(AND(T13&gt;='key dates'!$B$12,T13&lt;='key dates'!$C$12),"X",IF(AND('key dates'!$B$12&gt;=T$13,U$13&gt;'key dates'!$B$12),"X"," "))))</f>
        <v xml:space="preserve"> </v>
      </c>
      <c r="U22" s="50" t="str">
        <f>IF(OR('key dates'!$C$12="N/A", 'key dates'!$B$12="N/A")," ",(IF(AND(U13&gt;='key dates'!$B$12,U13&lt;='key dates'!$C$12),"X",IF(AND('key dates'!$B$12&gt;=U$13,V$13&gt;'key dates'!$B$12),"X"," "))))</f>
        <v xml:space="preserve"> </v>
      </c>
      <c r="V22" s="50" t="str">
        <f>IF(OR('key dates'!$C$12="N/A", 'key dates'!$B$12="N/A")," ",(IF(AND(V13&gt;='key dates'!$B$12,V13&lt;='key dates'!$C$12),"X",IF(AND('key dates'!$B$12&gt;=V$13,W$13&gt;'key dates'!$B$12),"X"," "))))</f>
        <v xml:space="preserve"> </v>
      </c>
      <c r="W22" s="50" t="str">
        <f>IF(OR('key dates'!$C$12="N/A", 'key dates'!$B$12="N/A")," ",(IF(AND(W13&gt;='key dates'!$B$12,W13&lt;='key dates'!$C$12),"X",IF(AND('key dates'!$B$12&gt;=W$13,X$13&gt;'key dates'!$B$12),"X"," "))))</f>
        <v xml:space="preserve"> </v>
      </c>
      <c r="X22" s="50" t="str">
        <f>IF(OR('key dates'!$C$12="N/A", 'key dates'!$B$12="N/A")," ",(IF(AND(X13&gt;='key dates'!$B$12,X13&lt;='key dates'!$C$12),"X",IF(AND('key dates'!$B$12&gt;=X$13,Y$13&gt;'key dates'!$B$12),"X"," "))))</f>
        <v xml:space="preserve"> </v>
      </c>
      <c r="Y22" s="50" t="str">
        <f>IF(OR('key dates'!$C$12="N/A", 'key dates'!$B$12="N/A")," ",(IF(AND(Y13&gt;='key dates'!$B$12,Y13&lt;='key dates'!$C$12),"X",IF(AND('key dates'!$B$12&gt;=Y$13,Z$13&gt;'key dates'!$B$12),"X"," "))))</f>
        <v xml:space="preserve"> </v>
      </c>
      <c r="Z22" s="50" t="str">
        <f>IF(OR('key dates'!$C$12="N/A", 'key dates'!$B$12="N/A")," ",(IF(AND(Z13&gt;='key dates'!$B$12,Z13&lt;='key dates'!$C$12),"X",IF(AND('key dates'!$B$12&gt;=Z$13,AA$13&gt;'key dates'!$B$12),"X"," "))))</f>
        <v xml:space="preserve"> </v>
      </c>
      <c r="AA22" s="50" t="str">
        <f>IF(OR('key dates'!$C$12="N/A", 'key dates'!$B$12="N/A")," ",(IF(AND(AA13&gt;='key dates'!$B$12,AA13&lt;='key dates'!$C$12),"X",IF(AND('key dates'!$B$12&gt;=AA$13,AB$13&gt;'key dates'!$B$12),"X"," "))))</f>
        <v xml:space="preserve"> </v>
      </c>
      <c r="AB22" s="50" t="str">
        <f>IF(OR('key dates'!$C$12="N/A", 'key dates'!$B$12="N/A")," ",(IF(AND(AB13&gt;='key dates'!$B$12,AB13&lt;='key dates'!$C$12),"X",IF(AND('key dates'!$B$12&gt;=AB$13,AC$13&gt;'key dates'!$B$12),"X"," "))))</f>
        <v xml:space="preserve"> </v>
      </c>
      <c r="AC22" s="50" t="str">
        <f>IF(OR('key dates'!$C$12="N/A", 'key dates'!$B$12="N/A")," ",(IF(AND(AC13&gt;='key dates'!$B$12,AC13&lt;='key dates'!$C$12),"X",IF(AND('key dates'!$B$12&gt;=AC$13,AD$13&gt;'key dates'!$B$12),"X"," "))))</f>
        <v xml:space="preserve"> </v>
      </c>
      <c r="AD22" s="50" t="str">
        <f>IF(OR('key dates'!$C$12="N/A", 'key dates'!$B$12="N/A")," ",(IF(AND(AD13&gt;='key dates'!$B$12,AD13&lt;='key dates'!$C$12),"X",IF(AND('key dates'!$B$12&gt;=AD$13,AE$13&gt;'key dates'!$B$12),"X"," "))))</f>
        <v xml:space="preserve"> </v>
      </c>
      <c r="AE22" s="50" t="str">
        <f>IF(OR('key dates'!$C$12="N/A", 'key dates'!$B$12="N/A")," ",(IF(AND(AE13&gt;='key dates'!$B$12,AE13&lt;='key dates'!$C$12),"X",IF(AND('key dates'!$B$12&gt;=AE$13,AF$13&gt;'key dates'!$B$12),"X"," "))))</f>
        <v xml:space="preserve"> </v>
      </c>
      <c r="AF22" s="50" t="str">
        <f>IF(OR('key dates'!$C$12="N/A", 'key dates'!$B$12="N/A")," ",(IF(AND(AF13&gt;='key dates'!$B$12,AF13&lt;='key dates'!$C$12),"X",IF(AND('key dates'!$B$12&gt;=AF$13,AG$13&gt;'key dates'!$B$12),"X"," "))))</f>
        <v xml:space="preserve"> </v>
      </c>
      <c r="AG22" s="50" t="str">
        <f>IF(OR('key dates'!$C$12="N/A", 'key dates'!$B$12="N/A")," ",(IF(AND(AG13&gt;='key dates'!$B$12,AG13&lt;='key dates'!$C$12),"X",IF(AND('key dates'!$B$12&gt;=AG$13,AH$13&gt;'key dates'!$B$12),"X"," "))))</f>
        <v xml:space="preserve"> </v>
      </c>
      <c r="AH22" s="50" t="str">
        <f>IF(OR('key dates'!$C$12="N/A", 'key dates'!$B$12="N/A")," ",(IF(AND(AH13&gt;='key dates'!$B$12,AH13&lt;='key dates'!$C$12),"X",IF(AND('key dates'!$B$12&gt;=AH$13,AI$13&gt;'key dates'!$B$12),"X"," "))))</f>
        <v xml:space="preserve"> </v>
      </c>
      <c r="AI22" s="50" t="str">
        <f>IF(OR('key dates'!$C$12="N/A", 'key dates'!$B$12="N/A")," ",(IF(AND(AI13&gt;='key dates'!$B$12,AI13&lt;='key dates'!$C$12),"X",IF(AND('key dates'!$B$12&gt;=AI$13,AJ$13&gt;'key dates'!$B$12),"X"," "))))</f>
        <v xml:space="preserve"> </v>
      </c>
      <c r="AJ22" s="50" t="str">
        <f>IF(OR('key dates'!$C$12="N/A", 'key dates'!$B$12="N/A")," ",(IF(AND(AJ13&gt;='key dates'!$B$12,AJ13&lt;='key dates'!$C$12),"X",IF(AND('key dates'!$B$12&gt;=AJ$13,AK$13&gt;'key dates'!$B$12),"X"," "))))</f>
        <v xml:space="preserve"> </v>
      </c>
      <c r="AK22" s="50" t="str">
        <f>IF(OR('key dates'!$C$12="N/A", 'key dates'!$B$12="N/A")," ",(IF(AND(AK13&gt;='key dates'!$B$12,AK13&lt;='key dates'!$C$12),"X",IF(AND('key dates'!$B$12&gt;=AK$13,AL$13&gt;'key dates'!$B$12),"X"," "))))</f>
        <v xml:space="preserve"> </v>
      </c>
      <c r="AL22" s="50" t="str">
        <f>IF(OR('key dates'!$C$12="N/A", 'key dates'!$B$12="N/A")," ",(IF(AND(AL13&gt;='key dates'!$B$12,AL13&lt;='key dates'!$C$12),"X",IF(AND('key dates'!$B$12&gt;=AL$13,AM$13&gt;'key dates'!$B$12),"X"," "))))</f>
        <v xml:space="preserve"> </v>
      </c>
      <c r="AM22" s="50" t="str">
        <f>IF(OR('key dates'!$C$12="N/A", 'key dates'!$B$12="N/A")," ",(IF(AND(AM13&gt;='key dates'!$B$12,AM13&lt;='key dates'!$C$12),"X",IF(AND('key dates'!$B$12&gt;=AM$13,AN$13&gt;'key dates'!$B$12),"X"," "))))</f>
        <v xml:space="preserve"> </v>
      </c>
      <c r="AN22" s="50" t="str">
        <f>IF(OR('key dates'!$C$12="N/A", 'key dates'!$B$12="N/A")," ",(IF(AND(AN13&gt;='key dates'!$B$12,AN13&lt;='key dates'!$C$12),"X",IF(AND('key dates'!$B$12&gt;=AN$13,AO$13&gt;'key dates'!$B$12),"X"," "))))</f>
        <v xml:space="preserve"> </v>
      </c>
      <c r="AO22" s="50" t="str">
        <f>IF(OR('key dates'!$C$12="N/A", 'key dates'!$B$12="N/A")," ",(IF(AND(AO13&gt;='key dates'!$B$12,AO13&lt;='key dates'!$C$12),"X",IF(AND('key dates'!$B$12&gt;=AO$13,AP$13&gt;'key dates'!$B$12),"X"," "))))</f>
        <v xml:space="preserve"> </v>
      </c>
      <c r="AP22" s="50" t="str">
        <f>IF(OR('key dates'!$C$12="N/A", 'key dates'!$B$12="N/A")," ",(IF(AND(AP13&gt;='key dates'!$B$12,AP13&lt;='key dates'!$C$12),"X",IF(AND('key dates'!$B$12&gt;=AP$13,AQ$13&gt;'key dates'!$B$12),"X"," "))))</f>
        <v xml:space="preserve"> </v>
      </c>
      <c r="AQ22" s="50" t="str">
        <f>IF(OR('key dates'!$C$12="N/A", 'key dates'!$B$12="N/A")," ",(IF(AND(AQ13&gt;='key dates'!$B$12,AQ13&lt;='key dates'!$C$12),"X",IF(AND('key dates'!$B$12&gt;=AQ$13,AR$13&gt;'key dates'!$B$12),"X"," "))))</f>
        <v xml:space="preserve"> </v>
      </c>
      <c r="AR22" s="50" t="str">
        <f>IF(OR('key dates'!$C$12="N/A", 'key dates'!$B$12="N/A")," ",(IF(AND(AR13&gt;='key dates'!$B$12,AR13&lt;='key dates'!$C$12),"X",IF(AND('key dates'!$B$12&gt;=AR$13,AS$13&gt;'key dates'!$B$12),"X"," "))))</f>
        <v xml:space="preserve"> </v>
      </c>
      <c r="AS22" s="50" t="str">
        <f>IF(OR('key dates'!$C$12="N/A", 'key dates'!$B$12="N/A")," ",(IF(AND(AS13&gt;='key dates'!$B$12,AS13&lt;='key dates'!$C$12),"X",IF(AND('key dates'!$B$12&gt;=AS$13,AT$13&gt;'key dates'!$B$12),"X"," "))))</f>
        <v xml:space="preserve"> </v>
      </c>
      <c r="AT22" s="50" t="str">
        <f>IF(OR('key dates'!$C$12="N/A", 'key dates'!$B$12="N/A")," ",(IF(AND(AT13&gt;='key dates'!$B$12,AT13&lt;='key dates'!$C$12),"X",IF(AND('key dates'!$B$12&gt;=AT$13,AU$13&gt;'key dates'!$B$12),"X"," "))))</f>
        <v xml:space="preserve"> </v>
      </c>
      <c r="AU22" s="50" t="str">
        <f>IF(OR('key dates'!$C$12="N/A", 'key dates'!$B$12="N/A")," ",(IF(AND(AU13&gt;='key dates'!$B$12,AU13&lt;='key dates'!$C$12),"X",IF(AND('key dates'!$B$12&gt;=AU$13,AV$13&gt;'key dates'!$B$12),"X"," "))))</f>
        <v xml:space="preserve"> </v>
      </c>
      <c r="AV22" s="50" t="str">
        <f>IF(OR('key dates'!$C$12="N/A", 'key dates'!$B$12="N/A")," ",(IF(AND(AV13&gt;='key dates'!$B$12,AV13&lt;='key dates'!$C$12),"X",IF(AND('key dates'!$B$12&gt;=AV$13,AW$13&gt;'key dates'!$B$12),"X"," "))))</f>
        <v xml:space="preserve"> </v>
      </c>
      <c r="AW22" s="50" t="str">
        <f>IF(OR('key dates'!$C$12="N/A", 'key dates'!$B$12="N/A")," ",(IF(AND(AW13&gt;='key dates'!$B$12,AW13&lt;='key dates'!$C$12),"X",IF(AND('key dates'!$B$12&gt;=AW$13,AX$13&gt;'key dates'!$B$12),"X"," "))))</f>
        <v xml:space="preserve"> </v>
      </c>
      <c r="AX22" s="50" t="str">
        <f>IF(OR('key dates'!$C$12="N/A", 'key dates'!$B$12="N/A")," ",(IF(AND(AX13&gt;='key dates'!$B$12,AX13&lt;='key dates'!$C$12),"X",IF(AND('key dates'!$B$12&gt;=AX$13,AY$13&gt;'key dates'!$B$12),"X"," "))))</f>
        <v xml:space="preserve"> </v>
      </c>
      <c r="AY22" s="50" t="str">
        <f>IF(OR('key dates'!$C$12="N/A", 'key dates'!$B$12="N/A")," ",(IF(AND(AY13&gt;='key dates'!$B$12,AY13&lt;='key dates'!$C$12),"X",IF(AND('key dates'!$B$12&gt;=AY$13,AZ$13&gt;'key dates'!$B$12),"X"," "))))</f>
        <v xml:space="preserve"> </v>
      </c>
      <c r="AZ22" s="50" t="str">
        <f>IF(OR('key dates'!$C$12="N/A", 'key dates'!$B$12="N/A")," ",(IF(AND(AZ13&gt;='key dates'!$B$12,AZ13&lt;='key dates'!$C$12),"X",IF(AND('key dates'!$B$12&gt;=AZ$13,BA$13&gt;'key dates'!$B$12),"X"," "))))</f>
        <v xml:space="preserve"> </v>
      </c>
      <c r="BA22" s="50" t="str">
        <f>IF(OR('key dates'!$C$12="N/A", 'key dates'!$B$12="N/A")," ",(IF(AND(BA13&gt;='key dates'!$B$12,BA13&lt;='key dates'!$C$12),"X",IF(AND('key dates'!$B$12&gt;=BA$13,BB$13&gt;'key dates'!$B$12),"X"," "))))</f>
        <v xml:space="preserve"> </v>
      </c>
      <c r="BB22" s="50" t="str">
        <f>IF(OR('key dates'!$C$12="N/A", 'key dates'!$B$12="N/A")," ",(IF(AND(BB13&gt;='key dates'!$B$12,BB13&lt;='key dates'!$C$12),"X",IF(AND('key dates'!$B$12&gt;=BB$13,BC$13&gt;'key dates'!$B$12),"X"," "))))</f>
        <v xml:space="preserve"> </v>
      </c>
      <c r="BC22" s="50" t="str">
        <f>IF(OR('key dates'!$C$12="N/A", 'key dates'!$B$12="N/A")," ",(IF(AND(BC13&gt;='key dates'!$B$12,BC13&lt;='key dates'!$C$12),"X",IF(AND('key dates'!$B$12&gt;=BC$13,BD$13&gt;'key dates'!$B$12),"X"," "))))</f>
        <v xml:space="preserve"> </v>
      </c>
      <c r="BD22" s="50" t="str">
        <f>IF(OR('key dates'!$C$12="N/A", 'key dates'!$B$12="N/A")," ",(IF(AND(BD13&gt;='key dates'!$B$12,BD13&lt;='key dates'!$C$12),"X",IF(AND('key dates'!$B$12&gt;=BD$13,BE$13&gt;'key dates'!$B$12),"X"," "))))</f>
        <v xml:space="preserve"> </v>
      </c>
      <c r="BE22" s="50" t="str">
        <f>IF(OR('key dates'!$C$12="N/A", 'key dates'!$B$12="N/A")," ",(IF(AND(BE13&gt;='key dates'!$B$12,BE13&lt;='key dates'!$C$12),"X",IF(AND('key dates'!$B$12&gt;=BE$13,BF$13&gt;'key dates'!$B$12),"X"," "))))</f>
        <v xml:space="preserve"> </v>
      </c>
      <c r="BF22" s="50" t="str">
        <f>IF(OR('key dates'!$C$12="N/A", 'key dates'!$B$12="N/A")," ",(IF(AND(BF13&gt;='key dates'!$B$12,BF13&lt;='key dates'!$C$12),"X",IF(AND('key dates'!$B$12&gt;=BF$13,BG$13&gt;'key dates'!$B$12),"X"," "))))</f>
        <v xml:space="preserve"> </v>
      </c>
      <c r="BG22" s="50" t="str">
        <f>IF(OR('key dates'!$C$12="N/A", 'key dates'!$B$12="N/A")," ",(IF(AND(BG13&gt;='key dates'!$B$12,BG13&lt;='key dates'!$C$12),"X",IF(AND('key dates'!$B$12&gt;=BG$13,BH$13&gt;'key dates'!$B$12),"X"," "))))</f>
        <v xml:space="preserve"> </v>
      </c>
      <c r="BH22" s="50" t="str">
        <f>IF(OR('key dates'!$C$12="N/A", 'key dates'!$B$12="N/A")," ",(IF(AND(BH13&gt;='key dates'!$B$12,BH13&lt;='key dates'!$C$12),"X",IF(AND('key dates'!$B$12&gt;=BH$13,BI$13&gt;'key dates'!$B$12),"X"," "))))</f>
        <v xml:space="preserve"> </v>
      </c>
      <c r="BI22" s="50" t="str">
        <f>IF(OR('key dates'!$C$12="N/A", 'key dates'!$B$12="N/A")," ",(IF(AND(BI13&gt;='key dates'!$B$12,BI13&lt;='key dates'!$C$12),"X",IF(AND('key dates'!$B$12&gt;=BI$13,BJ$13&gt;'key dates'!$B$12),"X"," "))))</f>
        <v xml:space="preserve"> </v>
      </c>
      <c r="BJ22" s="50" t="str">
        <f>IF(OR('key dates'!$C$12="N/A", 'key dates'!$B$12="N/A")," ",(IF(AND(BJ13&gt;='key dates'!$B$12,BJ13&lt;='key dates'!$C$12),"X",IF(AND('key dates'!$B$12&gt;=BJ$13,BK$13&gt;'key dates'!$B$12),"X"," "))))</f>
        <v xml:space="preserve"> </v>
      </c>
      <c r="BK22" s="50" t="str">
        <f>IF(OR('key dates'!$C$12="N/A", 'key dates'!$B$12="N/A")," ",(IF(AND(BK13&gt;='key dates'!$B$12,BK13&lt;='key dates'!$C$12),"X",IF(AND('key dates'!$B$12&gt;=BK$13,BL$13&gt;'key dates'!$B$12),"X"," "))))</f>
        <v xml:space="preserve"> </v>
      </c>
      <c r="BL22" s="50" t="str">
        <f>IF(OR('key dates'!$C$12="N/A", 'key dates'!$B$12="N/A")," ",(IF(AND(BL13&gt;='key dates'!$B$12,BL13&lt;='key dates'!$C$12),"X",IF(AND('key dates'!$B$12&gt;=BL$13,BM$13&gt;'key dates'!$B$12),"X"," "))))</f>
        <v xml:space="preserve"> </v>
      </c>
      <c r="BM22" s="50" t="str">
        <f>IF(OR('key dates'!$C$12="N/A", 'key dates'!$B$12="N/A")," ",(IF(AND(BM13&gt;='key dates'!$B$12,BM13&lt;='key dates'!$C$12),"X",IF(AND('key dates'!$B$12&gt;=BM$13,BN$13&gt;'key dates'!$B$12),"X"," "))))</f>
        <v xml:space="preserve"> </v>
      </c>
      <c r="BN22" s="50" t="str">
        <f>IF(OR('key dates'!$C$12="N/A", 'key dates'!$B$12="N/A")," ",(IF(AND(BN13&gt;='key dates'!$B$12,BN13&lt;='key dates'!$C$12),"X",IF(AND('key dates'!$B$12&gt;=BN$13,BO$13&gt;'key dates'!$B$12),"X"," "))))</f>
        <v xml:space="preserve"> </v>
      </c>
      <c r="BO22" s="50" t="str">
        <f>IF(OR('key dates'!$C$12="N/A", 'key dates'!$B$12="N/A")," ",(IF(AND(BO13&gt;='key dates'!$B$12,BO13&lt;='key dates'!$C$12),"X",IF(AND('key dates'!$B$12&gt;=BO$13,BP$13&gt;'key dates'!$B$12),"X"," "))))</f>
        <v xml:space="preserve"> </v>
      </c>
      <c r="BP22" s="50" t="str">
        <f>IF(OR('key dates'!$C$12="N/A", 'key dates'!$B$12="N/A")," ",(IF(AND(BP13&gt;='key dates'!$B$12,BP13&lt;='key dates'!$C$12),"X",IF(AND('key dates'!$B$12&gt;=BP$13,BQ$13&gt;'key dates'!$B$12),"X"," "))))</f>
        <v xml:space="preserve"> </v>
      </c>
      <c r="BQ22" s="50" t="str">
        <f>IF(OR('key dates'!$C$12="N/A", 'key dates'!$B$12="N/A")," ",(IF(AND(BQ13&gt;='key dates'!$B$12,BQ13&lt;='key dates'!$C$12),"X",IF(AND('key dates'!$B$12&gt;=BQ$13,BR$13&gt;'key dates'!$B$12),"X"," "))))</f>
        <v xml:space="preserve"> </v>
      </c>
      <c r="BR22" s="50" t="str">
        <f>IF(OR('key dates'!$C$12="N/A", 'key dates'!$B$12="N/A")," ",(IF(AND(BR13&gt;='key dates'!$B$12,BR13&lt;='key dates'!$C$12),"X",IF(AND('key dates'!$B$12&gt;=BR$13,BS$13&gt;'key dates'!$B$12),"X"," "))))</f>
        <v xml:space="preserve"> </v>
      </c>
      <c r="BS22" s="50" t="str">
        <f>IF(OR('key dates'!$C$12="N/A", 'key dates'!$B$12="N/A")," ",(IF(AND(BS13&gt;='key dates'!$B$12,BS13&lt;='key dates'!$C$12),"X",IF(AND('key dates'!$B$12&gt;=BS$13,BT$13&gt;'key dates'!$B$12),"X"," "))))</f>
        <v xml:space="preserve"> </v>
      </c>
      <c r="BT22" s="50" t="str">
        <f>IF(OR('key dates'!$C$12="N/A", 'key dates'!$B$12="N/A")," ",(IF(AND(BT13&gt;='key dates'!$B$12,BT13&lt;='key dates'!$C$12),"X",IF(AND('key dates'!$B$12&gt;=BT$13,BU$13&gt;'key dates'!$B$12),"X"," "))))</f>
        <v xml:space="preserve"> </v>
      </c>
      <c r="BU22" s="50" t="str">
        <f>IF(OR('key dates'!$C$12="N/A", 'key dates'!$B$12="N/A")," ",(IF(AND(BU13&gt;='key dates'!$B$12,BU13&lt;='key dates'!$C$12),"X",IF(AND('key dates'!$B$12&gt;=BU$13,BV$13&gt;'key dates'!$B$12),"X"," "))))</f>
        <v xml:space="preserve"> </v>
      </c>
      <c r="BV22" s="50" t="str">
        <f>IF(OR('key dates'!$C$12="N/A", 'key dates'!$B$12="N/A")," ",(IF(AND(BV13&gt;='key dates'!$B$12,BV13&lt;='key dates'!$C$12),"X",IF(AND('key dates'!$B$12&gt;=BV$13,BW$13&gt;'key dates'!$B$12),"X"," "))))</f>
        <v xml:space="preserve"> </v>
      </c>
      <c r="BW22" s="50" t="str">
        <f>IF(OR('key dates'!$C$12="N/A", 'key dates'!$B$12="N/A")," ",(IF(AND(BW13&gt;='key dates'!$B$12,BW13&lt;='key dates'!$C$12),"X",IF(AND('key dates'!$B$12&gt;=BW$13,BX$13&gt;'key dates'!$B$12),"X"," "))))</f>
        <v xml:space="preserve"> </v>
      </c>
      <c r="BX22" s="50" t="str">
        <f>IF(OR('key dates'!$C$12="N/A", 'key dates'!$B$12="N/A")," ",(IF(AND(BX13&gt;='key dates'!$B$12,BX13&lt;='key dates'!$C$12),"X",IF(AND('key dates'!$B$12&gt;=BX$13,BY$13&gt;'key dates'!$B$12),"X"," "))))</f>
        <v xml:space="preserve"> </v>
      </c>
      <c r="BY22" s="50" t="str">
        <f>IF(OR('key dates'!$C$12="N/A", 'key dates'!$B$12="N/A")," ",(IF(AND(BY13&gt;='key dates'!$B$12,BY13&lt;='key dates'!$C$12),"X",IF(AND('key dates'!$B$12&gt;=BY$13,BZ$13&gt;'key dates'!$B$12),"X"," "))))</f>
        <v xml:space="preserve"> </v>
      </c>
      <c r="BZ22" s="50" t="str">
        <f>IF(OR('key dates'!$C$12="N/A", 'key dates'!$B$12="N/A")," ",(IF(AND(BZ13&gt;='key dates'!$B$12,BZ13&lt;='key dates'!$C$12),"X",IF(AND('key dates'!$B$12&gt;=BZ$13,CA$13&gt;'key dates'!$B$12),"X"," "))))</f>
        <v xml:space="preserve"> </v>
      </c>
      <c r="CA22" s="50" t="str">
        <f>IF(OR('key dates'!$C$12="N/A", 'key dates'!$B$12="N/A")," ",(IF(AND(CA13&gt;='key dates'!$B$12,CA13&lt;='key dates'!$C$12),"X",IF(AND('key dates'!$B$12&gt;=CA$13,CB$13&gt;'key dates'!$B$12),"X"," "))))</f>
        <v xml:space="preserve"> </v>
      </c>
      <c r="CB22" s="50" t="str">
        <f>IF(OR('key dates'!$C$12="N/A", 'key dates'!$B$12="N/A")," ",(IF(AND(CB13&gt;='key dates'!$B$12,CB13&lt;='key dates'!$C$12),"X",IF(AND('key dates'!$B$12&gt;=CB$13,CC$13&gt;'key dates'!$B$12),"X"," "))))</f>
        <v xml:space="preserve"> </v>
      </c>
      <c r="CC22" s="50" t="str">
        <f>IF(OR('key dates'!$C$12="N/A", 'key dates'!$B$12="N/A")," ",(IF(AND(CC13&gt;='key dates'!$B$12,CC13&lt;='key dates'!$C$12),"X",IF(AND('key dates'!$B$12&gt;=CC$13,CD$13&gt;'key dates'!$B$12),"X"," "))))</f>
        <v xml:space="preserve"> </v>
      </c>
      <c r="CD22" s="50" t="str">
        <f>IF(OR('key dates'!$C$12="N/A", 'key dates'!$B$12="N/A")," ",(IF(AND(CD13&gt;='key dates'!$B$12,CD13&lt;='key dates'!$C$12),"X",IF(AND('key dates'!$B$12&gt;=CD$13,CE$13&gt;'key dates'!$B$12),"X"," "))))</f>
        <v xml:space="preserve"> </v>
      </c>
      <c r="CE22" s="50" t="str">
        <f>IF(OR('key dates'!$C$12="N/A", 'key dates'!$B$12="N/A")," ",(IF(AND(CE13&gt;='key dates'!$B$12,CE13&lt;='key dates'!$C$12),"X",IF(AND('key dates'!$B$12&gt;=CE$13,CF$13&gt;'key dates'!$B$12),"X"," "))))</f>
        <v xml:space="preserve"> </v>
      </c>
      <c r="CF22" s="50" t="str">
        <f>IF(OR('key dates'!$C$12="N/A", 'key dates'!$B$12="N/A")," ",(IF(AND(CF13&gt;='key dates'!$B$12,CF13&lt;='key dates'!$C$12),"X",IF(AND('key dates'!$B$12&gt;=CF$13,CG$13&gt;'key dates'!$B$12),"X"," "))))</f>
        <v xml:space="preserve"> </v>
      </c>
      <c r="CG22" s="50" t="str">
        <f>IF(OR('key dates'!$C$12="N/A", 'key dates'!$B$12="N/A")," ",(IF(AND(CG13&gt;='key dates'!$B$12,CG13&lt;='key dates'!$C$12),"X",IF(AND('key dates'!$B$12&gt;=CG$13,CH$13&gt;'key dates'!$B$12),"X"," "))))</f>
        <v xml:space="preserve"> </v>
      </c>
      <c r="CH22" s="50" t="str">
        <f>IF(OR('key dates'!$C$12="N/A", 'key dates'!$B$12="N/A")," ",(IF(AND(CH13&gt;='key dates'!$B$12,CH13&lt;='key dates'!$C$12),"X",IF(AND('key dates'!$B$12&gt;=CH$13,CI$13&gt;'key dates'!$B$12),"X"," "))))</f>
        <v xml:space="preserve"> </v>
      </c>
      <c r="CI22" s="50" t="str">
        <f>IF(OR('key dates'!$C$12="N/A", 'key dates'!$B$12="N/A")," ",(IF(AND(CI13&gt;='key dates'!$B$12,CI13&lt;='key dates'!$C$12),"X",IF(AND('key dates'!$B$12&gt;=CI$13,CJ$13&gt;'key dates'!$B$12),"X"," "))))</f>
        <v xml:space="preserve"> </v>
      </c>
      <c r="CJ22" s="50" t="str">
        <f>IF(OR('key dates'!$C$12="N/A", 'key dates'!$B$12="N/A")," ",(IF(AND(CJ13&gt;='key dates'!$B$12,CJ13&lt;='key dates'!$C$12),"X",IF(AND('key dates'!$B$12&gt;=CJ$13,CK$13&gt;'key dates'!$B$12),"X"," "))))</f>
        <v xml:space="preserve"> </v>
      </c>
      <c r="CK22" s="50" t="str">
        <f>IF(OR('key dates'!$C$12="N/A", 'key dates'!$B$12="N/A")," ",(IF(AND(CK13&gt;='key dates'!$B$12,CK13&lt;='key dates'!$C$12),"X",IF(AND('key dates'!$B$12&gt;=CK$13,CL$13&gt;'key dates'!$B$12),"X"," "))))</f>
        <v xml:space="preserve"> </v>
      </c>
      <c r="CL22" s="50" t="str">
        <f>IF(OR('key dates'!$C$12="N/A", 'key dates'!$B$12="N/A")," ",(IF(AND(CL13&gt;='key dates'!$B$12,CL13&lt;='key dates'!$C$12),"X",IF(AND('key dates'!$B$12&gt;=CL$13,CM$13&gt;'key dates'!$B$12),"X"," "))))</f>
        <v xml:space="preserve"> </v>
      </c>
      <c r="CM22" s="50" t="str">
        <f>IF(OR('key dates'!$C$12="N/A", 'key dates'!$B$12="N/A")," ",(IF(AND(CM13&gt;='key dates'!$B$12,CM13&lt;='key dates'!$C$12),"X",IF(AND('key dates'!$B$12&gt;=CM$13,CN$13&gt;'key dates'!$B$12),"X"," "))))</f>
        <v xml:space="preserve"> </v>
      </c>
      <c r="CN22" s="50" t="str">
        <f>IF(OR('key dates'!$C$12="N/A", 'key dates'!$B$12="N/A")," ",(IF(AND(CN13&gt;='key dates'!$B$12,CN13&lt;='key dates'!$C$12),"X",IF(AND('key dates'!$B$12&gt;=CN$13,CO$13&gt;'key dates'!$B$12),"X"," "))))</f>
        <v xml:space="preserve"> </v>
      </c>
      <c r="CO22" s="50" t="str">
        <f>IF(OR('key dates'!$C$12="N/A", 'key dates'!$B$12="N/A")," ",(IF(AND(CO13&gt;='key dates'!$B$12,CO13&lt;='key dates'!$C$12),"X",IF(AND('key dates'!$B$12&gt;=CO$13,CP$13&gt;'key dates'!$B$12),"X"," "))))</f>
        <v xml:space="preserve"> </v>
      </c>
      <c r="CP22" s="50" t="str">
        <f>IF(OR('key dates'!$C$12="N/A", 'key dates'!$B$12="N/A")," ",(IF(AND(CP13&gt;='key dates'!$B$12,CP13&lt;='key dates'!$C$12),"X",IF(AND('key dates'!$B$12&gt;=CP$13,CQ$13&gt;'key dates'!$B$12),"X"," "))))</f>
        <v xml:space="preserve"> </v>
      </c>
      <c r="CQ22" s="50" t="str">
        <f>IF(OR('key dates'!$C$12="N/A", 'key dates'!$B$12="N/A")," ",(IF(AND(CQ13&gt;='key dates'!$B$12,CQ13&lt;='key dates'!$C$12),"X",IF(AND('key dates'!$B$12&gt;=CQ$13,CR$13&gt;'key dates'!$B$12),"X"," "))))</f>
        <v xml:space="preserve"> </v>
      </c>
      <c r="CR22" s="50" t="str">
        <f>IF(OR('key dates'!$C$12="N/A", 'key dates'!$B$12="N/A")," ",(IF(AND(CR13&gt;='key dates'!$B$12,CR13&lt;='key dates'!$C$12),"X",IF(AND('key dates'!$B$12&gt;=CR$13,CS$13&gt;'key dates'!$B$12),"X"," "))))</f>
        <v xml:space="preserve"> </v>
      </c>
      <c r="CS22" s="50" t="str">
        <f>IF(OR('key dates'!$C$12="N/A", 'key dates'!$B$12="N/A")," ",(IF(AND(CS13&gt;='key dates'!$B$12,CS13&lt;='key dates'!$C$12),"X",IF(AND('key dates'!$B$12&gt;=CS$13,CT$13&gt;'key dates'!$B$12),"X"," "))))</f>
        <v xml:space="preserve"> </v>
      </c>
      <c r="CT22" s="50" t="str">
        <f>IF(OR('key dates'!$C$12="N/A", 'key dates'!$B$12="N/A")," ",(IF(AND(CT13&gt;='key dates'!$B$12,CT13&lt;='key dates'!$C$12),"X",IF(AND('key dates'!$B$12&gt;=CT$13,CU$13&gt;'key dates'!$B$12),"X"," "))))</f>
        <v xml:space="preserve"> </v>
      </c>
      <c r="CU22" s="50" t="str">
        <f>IF(OR('key dates'!$C$12="N/A", 'key dates'!$B$12="N/A")," ",(IF(AND(CU13&gt;='key dates'!$B$12,CU13&lt;='key dates'!$C$12),"X",IF(AND('key dates'!$B$12&gt;=CU$13,CV$13&gt;'key dates'!$B$12),"X"," "))))</f>
        <v xml:space="preserve"> </v>
      </c>
      <c r="CV22" s="50" t="str">
        <f>IF(OR('key dates'!$C$12="N/A", 'key dates'!$B$12="N/A")," ",(IF(AND(CV13&gt;='key dates'!$B$12,CV13&lt;='key dates'!$C$12),"X",IF(AND('key dates'!$B$12&gt;=CV$13,CW$13&gt;'key dates'!$B$12),"X"," "))))</f>
        <v xml:space="preserve"> </v>
      </c>
      <c r="CW22" s="50" t="str">
        <f>IF(OR('key dates'!$C$12="N/A", 'key dates'!$B$12="N/A")," ",(IF(AND(CW13&gt;='key dates'!$B$12,CW13&lt;='key dates'!$C$12),"X",IF(AND('key dates'!$B$12&gt;=CW$13,CX$13&gt;'key dates'!$B$12),"X"," "))))</f>
        <v xml:space="preserve"> </v>
      </c>
      <c r="CX22" s="62" t="str">
        <f>IF(OR('key dates'!$C$12="N/A", 'key dates'!$B$12="N/A")," ",(IF(AND(CX13&gt;='key dates'!$B$12,CX13&lt;='key dates'!$C$12),"X",IF(AND('key dates'!$B$12&gt;=CX$13,CY$13&gt;'key dates'!$B$12),"X"," "))))</f>
        <v xml:space="preserve"> </v>
      </c>
      <c r="CY22" s="28">
        <f t="shared" ref="CY22:CY53" si="590">COUNTIF(D22:CX22,"=X")</f>
        <v>0</v>
      </c>
      <c r="CZ22" s="41"/>
    </row>
    <row r="23" spans="1:104" s="84" customFormat="1" ht="20.100000000000001" customHeight="1" thickBot="1" x14ac:dyDescent="0.3">
      <c r="A23" s="163" t="s">
        <v>8</v>
      </c>
      <c r="B23" s="164"/>
      <c r="C23" s="165">
        <f>ROUND('key dates'!D13,0)</f>
        <v>10</v>
      </c>
      <c r="D23" s="166"/>
      <c r="E23" s="167"/>
      <c r="F23" s="168"/>
      <c r="G23" s="168"/>
      <c r="H23" s="168"/>
      <c r="I23" s="168"/>
      <c r="J23" s="168" t="s">
        <v>16</v>
      </c>
      <c r="K23" s="168" t="s">
        <v>16</v>
      </c>
      <c r="L23" s="168" t="s">
        <v>16</v>
      </c>
      <c r="M23" s="168" t="s">
        <v>59</v>
      </c>
      <c r="N23" s="168" t="s">
        <v>59</v>
      </c>
      <c r="O23" s="168" t="s">
        <v>59</v>
      </c>
      <c r="P23" s="168" t="s">
        <v>59</v>
      </c>
      <c r="Q23" s="168" t="s">
        <v>59</v>
      </c>
      <c r="R23" s="168" t="s">
        <v>59</v>
      </c>
      <c r="S23" s="168" t="s">
        <v>59</v>
      </c>
      <c r="T23" s="168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  <c r="CE23" s="168"/>
      <c r="CF23" s="168"/>
      <c r="CG23" s="168"/>
      <c r="CH23" s="168"/>
      <c r="CI23" s="168"/>
      <c r="CJ23" s="168"/>
      <c r="CK23" s="168"/>
      <c r="CL23" s="168"/>
      <c r="CM23" s="168"/>
      <c r="CN23" s="168"/>
      <c r="CO23" s="168"/>
      <c r="CP23" s="168"/>
      <c r="CQ23" s="168"/>
      <c r="CR23" s="168"/>
      <c r="CS23" s="168"/>
      <c r="CT23" s="168"/>
      <c r="CU23" s="168"/>
      <c r="CV23" s="168"/>
      <c r="CW23" s="168"/>
      <c r="CX23" s="170"/>
      <c r="CY23" s="82">
        <f t="shared" si="590"/>
        <v>10</v>
      </c>
      <c r="CZ23" s="83"/>
    </row>
    <row r="24" spans="1:104" s="1" customFormat="1" ht="20.100000000000001" customHeight="1" thickTop="1" x14ac:dyDescent="0.25">
      <c r="A24" s="156" t="str">
        <f>'key dates'!A17</f>
        <v>MOBILIZATION</v>
      </c>
      <c r="B24" s="157"/>
      <c r="C24" s="158">
        <f>ROUND('key dates'!D17,0)</f>
        <v>1</v>
      </c>
      <c r="D24" s="159"/>
      <c r="E24" s="160"/>
      <c r="F24" s="161"/>
      <c r="G24" s="161" t="s">
        <v>59</v>
      </c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28">
        <f t="shared" si="590"/>
        <v>1</v>
      </c>
      <c r="CZ24" s="28"/>
    </row>
    <row r="25" spans="1:104" s="70" customFormat="1" ht="20.100000000000001" customHeight="1" x14ac:dyDescent="0.25">
      <c r="A25" s="73" t="str">
        <f>'key dates'!A18</f>
        <v>CLEAR AND GRUB</v>
      </c>
      <c r="B25" s="74"/>
      <c r="C25" s="75">
        <f>ROUND('key dates'!D18,0)</f>
        <v>1</v>
      </c>
      <c r="D25" s="119"/>
      <c r="E25" s="120"/>
      <c r="F25" s="121"/>
      <c r="G25" s="121"/>
      <c r="H25" s="121" t="s">
        <v>59</v>
      </c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69">
        <f t="shared" si="590"/>
        <v>1</v>
      </c>
      <c r="CZ25" s="69"/>
    </row>
    <row r="26" spans="1:104" s="1" customFormat="1" ht="20.100000000000001" customHeight="1" x14ac:dyDescent="0.25">
      <c r="A26" s="44" t="str">
        <f>'key dates'!A19</f>
        <v>EARTH EXCAVATION</v>
      </c>
      <c r="B26" s="45"/>
      <c r="C26" s="46">
        <f>ROUND('key dates'!D19,0)</f>
        <v>5</v>
      </c>
      <c r="D26" s="123"/>
      <c r="E26" s="116"/>
      <c r="F26" s="117"/>
      <c r="G26" s="117"/>
      <c r="H26" s="117"/>
      <c r="I26" s="117" t="s">
        <v>59</v>
      </c>
      <c r="J26" s="117"/>
      <c r="K26" s="117"/>
      <c r="L26" s="117"/>
      <c r="M26" s="117"/>
      <c r="N26" s="117"/>
      <c r="O26" s="117"/>
      <c r="P26" s="117"/>
      <c r="Q26" s="117"/>
      <c r="R26" s="117"/>
      <c r="S26" s="117" t="s">
        <v>59</v>
      </c>
      <c r="T26" s="117" t="s">
        <v>59</v>
      </c>
      <c r="U26" s="118"/>
      <c r="V26" s="118"/>
      <c r="W26" s="118"/>
      <c r="X26" s="118"/>
      <c r="Y26" s="118"/>
      <c r="Z26" s="118"/>
      <c r="AA26" s="118"/>
      <c r="AB26" s="118"/>
      <c r="AC26" s="118" t="s">
        <v>59</v>
      </c>
      <c r="AD26" s="118" t="s">
        <v>59</v>
      </c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28">
        <f t="shared" si="590"/>
        <v>5</v>
      </c>
      <c r="CZ26" s="28"/>
    </row>
    <row r="27" spans="1:104" s="70" customFormat="1" ht="20.100000000000001" customHeight="1" x14ac:dyDescent="0.25">
      <c r="A27" s="73" t="str">
        <f>'key dates'!A20</f>
        <v>DRAINAGE STRUCTURES</v>
      </c>
      <c r="B27" s="74"/>
      <c r="C27" s="75">
        <f>ROUND('key dates'!D20,0)</f>
        <v>2</v>
      </c>
      <c r="D27" s="119"/>
      <c r="E27" s="120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2"/>
      <c r="V27" s="122"/>
      <c r="W27" s="122" t="s">
        <v>59</v>
      </c>
      <c r="X27" s="122"/>
      <c r="Y27" s="122"/>
      <c r="Z27" s="122"/>
      <c r="AA27" s="122"/>
      <c r="AB27" s="122"/>
      <c r="AC27" s="122"/>
      <c r="AD27" s="122"/>
      <c r="AE27" s="121"/>
      <c r="AF27" s="121"/>
      <c r="AG27" s="121" t="s">
        <v>59</v>
      </c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69">
        <f t="shared" si="590"/>
        <v>2</v>
      </c>
      <c r="CZ27" s="69"/>
    </row>
    <row r="28" spans="1:104" s="1" customFormat="1" ht="20.100000000000001" customHeight="1" x14ac:dyDescent="0.25">
      <c r="A28" s="44" t="str">
        <f>'key dates'!A21</f>
        <v>STORM PIPE</v>
      </c>
      <c r="B28" s="45"/>
      <c r="C28" s="46">
        <f>ROUND('key dates'!D21,0)</f>
        <v>3</v>
      </c>
      <c r="D28" s="123"/>
      <c r="E28" s="116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8"/>
      <c r="V28" s="118"/>
      <c r="W28" s="118" t="s">
        <v>59</v>
      </c>
      <c r="X28" s="118"/>
      <c r="Y28" s="118"/>
      <c r="Z28" s="118"/>
      <c r="AA28" s="118"/>
      <c r="AB28" s="118"/>
      <c r="AC28" s="118"/>
      <c r="AD28" s="118"/>
      <c r="AE28" s="117"/>
      <c r="AF28" s="117"/>
      <c r="AG28" s="117" t="s">
        <v>59</v>
      </c>
      <c r="AH28" s="117" t="s">
        <v>59</v>
      </c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28">
        <f t="shared" si="590"/>
        <v>3</v>
      </c>
      <c r="CZ28" s="28"/>
    </row>
    <row r="29" spans="1:104" s="70" customFormat="1" ht="20.100000000000001" customHeight="1" x14ac:dyDescent="0.25">
      <c r="A29" s="73" t="str">
        <f>'key dates'!A22</f>
        <v>WATERMAIN</v>
      </c>
      <c r="B29" s="74"/>
      <c r="C29" s="75">
        <f>ROUND('key dates'!D22,0)</f>
        <v>0</v>
      </c>
      <c r="D29" s="119"/>
      <c r="E29" s="120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69">
        <f t="shared" si="590"/>
        <v>0</v>
      </c>
      <c r="CZ29" s="69"/>
    </row>
    <row r="30" spans="1:104" s="1" customFormat="1" ht="20.100000000000001" customHeight="1" x14ac:dyDescent="0.25">
      <c r="A30" s="44" t="str">
        <f>'key dates'!A23</f>
        <v>FORMATION OF SUBGRADE</v>
      </c>
      <c r="B30" s="45"/>
      <c r="C30" s="46">
        <f>ROUND('key dates'!D23,0)</f>
        <v>2</v>
      </c>
      <c r="D30" s="123"/>
      <c r="E30" s="116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8"/>
      <c r="V30" s="118"/>
      <c r="W30" s="118"/>
      <c r="X30" s="118" t="s">
        <v>59</v>
      </c>
      <c r="Y30" s="118"/>
      <c r="Z30" s="118"/>
      <c r="AA30" s="118"/>
      <c r="AB30" s="118"/>
      <c r="AC30" s="118"/>
      <c r="AD30" s="118"/>
      <c r="AE30" s="117"/>
      <c r="AF30" s="117"/>
      <c r="AG30" s="117"/>
      <c r="AH30" s="117"/>
      <c r="AI30" s="117" t="s">
        <v>59</v>
      </c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  <c r="CP30" s="117"/>
      <c r="CQ30" s="117"/>
      <c r="CR30" s="117"/>
      <c r="CS30" s="117"/>
      <c r="CT30" s="117"/>
      <c r="CU30" s="117"/>
      <c r="CV30" s="117"/>
      <c r="CW30" s="117"/>
      <c r="CX30" s="117"/>
      <c r="CY30" s="28">
        <f t="shared" si="590"/>
        <v>2</v>
      </c>
      <c r="CZ30" s="28"/>
    </row>
    <row r="31" spans="1:104" s="70" customFormat="1" ht="20.100000000000001" customHeight="1" x14ac:dyDescent="0.25">
      <c r="A31" s="85" t="str">
        <f>'key dates'!A24</f>
        <v>SUBBASE/PROCESSED AGGREGATE BASE</v>
      </c>
      <c r="B31" s="74"/>
      <c r="C31" s="75">
        <f>ROUND('key dates'!D24,0)</f>
        <v>2</v>
      </c>
      <c r="D31" s="119"/>
      <c r="E31" s="120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2"/>
      <c r="V31" s="122"/>
      <c r="W31" s="122"/>
      <c r="X31" s="122" t="s">
        <v>59</v>
      </c>
      <c r="Y31" s="122"/>
      <c r="Z31" s="122"/>
      <c r="AA31" s="122"/>
      <c r="AB31" s="122"/>
      <c r="AC31" s="122"/>
      <c r="AD31" s="122"/>
      <c r="AE31" s="121"/>
      <c r="AF31" s="121"/>
      <c r="AG31" s="121"/>
      <c r="AH31" s="121"/>
      <c r="AI31" s="121" t="s">
        <v>59</v>
      </c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69">
        <f t="shared" si="590"/>
        <v>2</v>
      </c>
      <c r="CZ31" s="69"/>
    </row>
    <row r="32" spans="1:104" s="1" customFormat="1" ht="20.100000000000001" customHeight="1" x14ac:dyDescent="0.25">
      <c r="A32" s="44" t="str">
        <f>'key dates'!A25</f>
        <v>MILLING</v>
      </c>
      <c r="B32" s="45"/>
      <c r="C32" s="46">
        <f>ROUND('key dates'!D25,0)</f>
        <v>1</v>
      </c>
      <c r="D32" s="123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8"/>
      <c r="V32" s="118"/>
      <c r="W32" s="118"/>
      <c r="X32" s="118"/>
      <c r="Y32" s="118" t="s">
        <v>59</v>
      </c>
      <c r="Z32" s="118"/>
      <c r="AA32" s="118"/>
      <c r="AB32" s="118"/>
      <c r="AC32" s="118"/>
      <c r="AD32" s="118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28">
        <f t="shared" si="590"/>
        <v>1</v>
      </c>
      <c r="CZ32" s="28"/>
    </row>
    <row r="33" spans="1:104" s="72" customFormat="1" ht="20.100000000000001" customHeight="1" x14ac:dyDescent="0.25">
      <c r="A33" s="73" t="str">
        <f>'key dates'!A26</f>
        <v>HMA S1</v>
      </c>
      <c r="B33" s="74"/>
      <c r="C33" s="75">
        <f>ROUND('key dates'!D26,0)</f>
        <v>2</v>
      </c>
      <c r="D33" s="119"/>
      <c r="E33" s="120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2"/>
      <c r="V33" s="122"/>
      <c r="W33" s="122"/>
      <c r="X33" s="122"/>
      <c r="Y33" s="122"/>
      <c r="Z33" s="122" t="s">
        <v>59</v>
      </c>
      <c r="AA33" s="122"/>
      <c r="AB33" s="122"/>
      <c r="AC33" s="122"/>
      <c r="AD33" s="122"/>
      <c r="AE33" s="121"/>
      <c r="AF33" s="121"/>
      <c r="AG33" s="121"/>
      <c r="AH33" s="121"/>
      <c r="AI33" s="121"/>
      <c r="AJ33" s="121"/>
      <c r="AK33" s="121" t="s">
        <v>59</v>
      </c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69">
        <f t="shared" si="590"/>
        <v>2</v>
      </c>
      <c r="CZ33" s="71"/>
    </row>
    <row r="34" spans="1:104" s="1" customFormat="1" ht="20.100000000000001" customHeight="1" x14ac:dyDescent="0.25">
      <c r="A34" s="44" t="str">
        <f>'key dates'!A27</f>
        <v>HMA S0.5</v>
      </c>
      <c r="B34" s="45"/>
      <c r="C34" s="46">
        <f>ROUND('key dates'!D27,0)</f>
        <v>2</v>
      </c>
      <c r="D34" s="123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8"/>
      <c r="V34" s="118"/>
      <c r="W34" s="118"/>
      <c r="X34" s="118"/>
      <c r="Y34" s="118"/>
      <c r="Z34" s="118" t="s">
        <v>59</v>
      </c>
      <c r="AA34" s="118"/>
      <c r="AB34" s="118"/>
      <c r="AC34" s="118"/>
      <c r="AD34" s="118"/>
      <c r="AE34" s="117"/>
      <c r="AF34" s="117"/>
      <c r="AG34" s="117"/>
      <c r="AH34" s="117"/>
      <c r="AI34" s="117"/>
      <c r="AJ34" s="117"/>
      <c r="AK34" s="117" t="s">
        <v>59</v>
      </c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7"/>
      <c r="CY34" s="28">
        <f t="shared" si="590"/>
        <v>2</v>
      </c>
      <c r="CZ34" s="28"/>
    </row>
    <row r="35" spans="1:104" s="70" customFormat="1" ht="20.100000000000001" customHeight="1" x14ac:dyDescent="0.25">
      <c r="A35" s="73" t="str">
        <f>'key dates'!A28</f>
        <v>SIDEWALK</v>
      </c>
      <c r="B35" s="74"/>
      <c r="C35" s="75">
        <f>ROUND('key dates'!D28,0)</f>
        <v>0</v>
      </c>
      <c r="D35" s="119"/>
      <c r="E35" s="120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69">
        <f t="shared" si="590"/>
        <v>0</v>
      </c>
      <c r="CZ35" s="69"/>
    </row>
    <row r="36" spans="1:104" s="1" customFormat="1" ht="20.100000000000001" customHeight="1" x14ac:dyDescent="0.25">
      <c r="A36" s="44" t="str">
        <f>'key dates'!A29</f>
        <v>TRAFFIC SIGNAL</v>
      </c>
      <c r="B36" s="45"/>
      <c r="C36" s="46">
        <f>ROUND('key dates'!D29,0)</f>
        <v>0</v>
      </c>
      <c r="D36" s="123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28">
        <f t="shared" si="590"/>
        <v>0</v>
      </c>
      <c r="CZ36" s="28"/>
    </row>
    <row r="37" spans="1:104" s="70" customFormat="1" ht="20.100000000000001" customHeight="1" x14ac:dyDescent="0.25">
      <c r="A37" s="73" t="str">
        <f>'key dates'!A30</f>
        <v>TEMP PAVE MARK FOR WINTER</v>
      </c>
      <c r="B37" s="74"/>
      <c r="C37" s="75">
        <f>ROUND('key dates'!D30,0)</f>
        <v>0</v>
      </c>
      <c r="D37" s="119"/>
      <c r="E37" s="120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69">
        <f t="shared" si="590"/>
        <v>0</v>
      </c>
      <c r="CZ37" s="69"/>
    </row>
    <row r="38" spans="1:104" s="1" customFormat="1" ht="20.100000000000001" customHeight="1" x14ac:dyDescent="0.25">
      <c r="A38" s="44" t="str">
        <f>'key dates'!A31</f>
        <v>TRAFFIC SIGNS/PAVE MARKINGS</v>
      </c>
      <c r="B38" s="45"/>
      <c r="C38" s="46">
        <f>ROUND('key dates'!D31,0)</f>
        <v>2</v>
      </c>
      <c r="D38" s="123"/>
      <c r="E38" s="116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8"/>
      <c r="V38" s="118"/>
      <c r="W38" s="118"/>
      <c r="X38" s="118"/>
      <c r="Y38" s="118"/>
      <c r="Z38" s="118"/>
      <c r="AA38" s="118" t="s">
        <v>59</v>
      </c>
      <c r="AB38" s="118"/>
      <c r="AC38" s="118"/>
      <c r="AD38" s="118"/>
      <c r="AE38" s="117"/>
      <c r="AF38" s="117"/>
      <c r="AG38" s="117"/>
      <c r="AH38" s="117"/>
      <c r="AI38" s="117"/>
      <c r="AJ38" s="117"/>
      <c r="AK38" s="117"/>
      <c r="AL38" s="117" t="s">
        <v>59</v>
      </c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  <c r="CD38" s="117"/>
      <c r="CE38" s="117"/>
      <c r="CF38" s="117"/>
      <c r="CG38" s="117"/>
      <c r="CH38" s="117"/>
      <c r="CI38" s="117"/>
      <c r="CJ38" s="117"/>
      <c r="CK38" s="117"/>
      <c r="CL38" s="117"/>
      <c r="CM38" s="117"/>
      <c r="CN38" s="117"/>
      <c r="CO38" s="117"/>
      <c r="CP38" s="117"/>
      <c r="CQ38" s="117"/>
      <c r="CR38" s="117"/>
      <c r="CS38" s="117"/>
      <c r="CT38" s="117"/>
      <c r="CU38" s="117"/>
      <c r="CV38" s="117"/>
      <c r="CW38" s="117"/>
      <c r="CX38" s="117"/>
      <c r="CY38" s="28">
        <f t="shared" si="590"/>
        <v>2</v>
      </c>
      <c r="CZ38" s="28"/>
    </row>
    <row r="39" spans="1:104" s="70" customFormat="1" ht="20.100000000000001" customHeight="1" x14ac:dyDescent="0.25">
      <c r="A39" s="73" t="str">
        <f>'key dates'!A32</f>
        <v>TOP SOIL/TURF ESTABLISHMENT</v>
      </c>
      <c r="B39" s="74"/>
      <c r="C39" s="75">
        <f>ROUND('key dates'!D32,0)</f>
        <v>1</v>
      </c>
      <c r="D39" s="119"/>
      <c r="E39" s="120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1"/>
      <c r="AF39" s="121"/>
      <c r="AG39" s="121"/>
      <c r="AH39" s="121"/>
      <c r="AI39" s="121"/>
      <c r="AJ39" s="121"/>
      <c r="AK39" s="121" t="s">
        <v>59</v>
      </c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69">
        <f t="shared" si="590"/>
        <v>1</v>
      </c>
      <c r="CZ39" s="69"/>
    </row>
    <row r="40" spans="1:104" s="1" customFormat="1" ht="20.100000000000001" customHeight="1" x14ac:dyDescent="0.25">
      <c r="A40" s="44" t="str">
        <f>'key dates'!A33</f>
        <v>PLANTINGS</v>
      </c>
      <c r="B40" s="45"/>
      <c r="C40" s="46">
        <f>'key dates'!D33</f>
        <v>0</v>
      </c>
      <c r="D40" s="123"/>
      <c r="E40" s="116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28">
        <f t="shared" si="590"/>
        <v>0</v>
      </c>
      <c r="CZ40" s="28"/>
    </row>
    <row r="41" spans="1:104" s="70" customFormat="1" ht="20.100000000000001" customHeight="1" x14ac:dyDescent="0.25">
      <c r="A41" s="73" t="str">
        <f>'key dates'!A34</f>
        <v>UTILITY RELOCATIONS</v>
      </c>
      <c r="B41" s="74"/>
      <c r="C41" s="75">
        <f>'key dates'!D34</f>
        <v>0</v>
      </c>
      <c r="D41" s="119"/>
      <c r="E41" s="120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69">
        <f t="shared" si="590"/>
        <v>0</v>
      </c>
      <c r="CZ41" s="69"/>
    </row>
    <row r="42" spans="1:104" s="1" customFormat="1" ht="20.100000000000001" customHeight="1" x14ac:dyDescent="0.25">
      <c r="A42" s="44" t="str">
        <f>'key dates'!A35</f>
        <v>MATERIAL PROCUREMENT/FABRICATION</v>
      </c>
      <c r="B42" s="45"/>
      <c r="C42" s="46">
        <f>'key dates'!D35</f>
        <v>0</v>
      </c>
      <c r="D42" s="123"/>
      <c r="E42" s="116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117"/>
      <c r="CA42" s="117"/>
      <c r="CB42" s="117"/>
      <c r="CC42" s="117"/>
      <c r="CD42" s="117"/>
      <c r="CE42" s="117"/>
      <c r="CF42" s="117"/>
      <c r="CG42" s="117"/>
      <c r="CH42" s="117"/>
      <c r="CI42" s="117"/>
      <c r="CJ42" s="117"/>
      <c r="CK42" s="117"/>
      <c r="CL42" s="117"/>
      <c r="CM42" s="117"/>
      <c r="CN42" s="117"/>
      <c r="CO42" s="117"/>
      <c r="CP42" s="117"/>
      <c r="CQ42" s="117"/>
      <c r="CR42" s="117"/>
      <c r="CS42" s="117"/>
      <c r="CT42" s="117"/>
      <c r="CU42" s="117"/>
      <c r="CV42" s="117"/>
      <c r="CW42" s="117"/>
      <c r="CX42" s="117"/>
      <c r="CY42" s="28">
        <f t="shared" si="590"/>
        <v>0</v>
      </c>
      <c r="CZ42" s="28"/>
    </row>
    <row r="43" spans="1:104" s="70" customFormat="1" ht="20.100000000000001" customHeight="1" x14ac:dyDescent="0.25">
      <c r="A43" s="73" t="str">
        <f>'key dates'!A36</f>
        <v>HANDLING OF CONTAMINATED MATERIAL</v>
      </c>
      <c r="B43" s="74"/>
      <c r="C43" s="75">
        <f>'key dates'!D36</f>
        <v>0</v>
      </c>
      <c r="D43" s="119"/>
      <c r="E43" s="120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69">
        <f t="shared" si="590"/>
        <v>0</v>
      </c>
      <c r="CZ43" s="69"/>
    </row>
    <row r="44" spans="1:104" s="1" customFormat="1" ht="20.100000000000001" customHeight="1" x14ac:dyDescent="0.25">
      <c r="A44" s="44" t="str">
        <f>'key dates'!A37</f>
        <v>BORROW</v>
      </c>
      <c r="B44" s="45"/>
      <c r="C44" s="46">
        <f>'key dates'!D37</f>
        <v>0</v>
      </c>
      <c r="D44" s="123"/>
      <c r="E44" s="116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7"/>
      <c r="BX44" s="117"/>
      <c r="BY44" s="117"/>
      <c r="BZ44" s="117"/>
      <c r="CA44" s="117"/>
      <c r="CB44" s="117"/>
      <c r="CC44" s="117"/>
      <c r="CD44" s="117"/>
      <c r="CE44" s="117"/>
      <c r="CF44" s="117"/>
      <c r="CG44" s="117"/>
      <c r="CH44" s="117"/>
      <c r="CI44" s="117"/>
      <c r="CJ44" s="117"/>
      <c r="CK44" s="117"/>
      <c r="CL44" s="117"/>
      <c r="CM44" s="117"/>
      <c r="CN44" s="117"/>
      <c r="CO44" s="117"/>
      <c r="CP44" s="117"/>
      <c r="CQ44" s="117"/>
      <c r="CR44" s="117"/>
      <c r="CS44" s="117"/>
      <c r="CT44" s="117"/>
      <c r="CU44" s="117"/>
      <c r="CV44" s="117"/>
      <c r="CW44" s="117"/>
      <c r="CX44" s="117"/>
      <c r="CY44" s="28">
        <f t="shared" si="590"/>
        <v>0</v>
      </c>
      <c r="CZ44" s="28"/>
    </row>
    <row r="45" spans="1:104" s="70" customFormat="1" ht="20.100000000000001" customHeight="1" x14ac:dyDescent="0.25">
      <c r="A45" s="73" t="str">
        <f>'key dates'!A38</f>
        <v>ROCK EX</v>
      </c>
      <c r="B45" s="74"/>
      <c r="C45" s="75">
        <f>'key dates'!D38</f>
        <v>4</v>
      </c>
      <c r="D45" s="119"/>
      <c r="E45" s="120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1" t="s">
        <v>59</v>
      </c>
      <c r="AF45" s="121" t="s">
        <v>59</v>
      </c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 t="s">
        <v>59</v>
      </c>
      <c r="BH45" s="121" t="s">
        <v>59</v>
      </c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69">
        <f t="shared" si="590"/>
        <v>4</v>
      </c>
      <c r="CZ45" s="69"/>
    </row>
    <row r="46" spans="1:104" s="1" customFormat="1" ht="20.100000000000001" customHeight="1" x14ac:dyDescent="0.25">
      <c r="A46" s="44" t="str">
        <f>'key dates'!A39</f>
        <v>TPCBC</v>
      </c>
      <c r="B46" s="45"/>
      <c r="C46" s="46">
        <f>'key dates'!D39</f>
        <v>1</v>
      </c>
      <c r="D46" s="123"/>
      <c r="E46" s="116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 t="s">
        <v>59</v>
      </c>
      <c r="BJ46" s="117"/>
      <c r="BK46" s="117"/>
      <c r="BL46" s="117"/>
      <c r="BM46" s="117"/>
      <c r="BN46" s="117"/>
      <c r="BO46" s="117"/>
      <c r="BP46" s="117"/>
      <c r="BQ46" s="117"/>
      <c r="BR46" s="117"/>
      <c r="BS46" s="117"/>
      <c r="BT46" s="117"/>
      <c r="BU46" s="117"/>
      <c r="BV46" s="117"/>
      <c r="BW46" s="117"/>
      <c r="BX46" s="117"/>
      <c r="BY46" s="117"/>
      <c r="BZ46" s="117"/>
      <c r="CA46" s="117"/>
      <c r="CB46" s="117"/>
      <c r="CC46" s="117"/>
      <c r="CD46" s="117"/>
      <c r="CE46" s="117"/>
      <c r="CF46" s="117"/>
      <c r="CG46" s="117"/>
      <c r="CH46" s="117"/>
      <c r="CI46" s="117"/>
      <c r="CJ46" s="117"/>
      <c r="CK46" s="117"/>
      <c r="CL46" s="117"/>
      <c r="CM46" s="117"/>
      <c r="CN46" s="117"/>
      <c r="CO46" s="117"/>
      <c r="CP46" s="117"/>
      <c r="CQ46" s="117"/>
      <c r="CR46" s="117"/>
      <c r="CS46" s="117"/>
      <c r="CT46" s="117"/>
      <c r="CU46" s="117"/>
      <c r="CV46" s="117"/>
      <c r="CW46" s="117"/>
      <c r="CX46" s="117"/>
      <c r="CY46" s="28">
        <f t="shared" si="590"/>
        <v>1</v>
      </c>
      <c r="CZ46" s="28"/>
    </row>
    <row r="47" spans="1:104" s="70" customFormat="1" ht="20.100000000000001" customHeight="1" x14ac:dyDescent="0.25">
      <c r="A47" s="73" t="str">
        <f>'key dates'!A40</f>
        <v>FILL</v>
      </c>
      <c r="B47" s="74"/>
      <c r="C47" s="75">
        <f>'key dates'!D40</f>
        <v>0</v>
      </c>
      <c r="D47" s="119"/>
      <c r="E47" s="120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69">
        <f t="shared" si="590"/>
        <v>0</v>
      </c>
      <c r="CZ47" s="69"/>
    </row>
    <row r="48" spans="1:104" s="1" customFormat="1" ht="20.100000000000001" customHeight="1" x14ac:dyDescent="0.25">
      <c r="A48" s="44" t="str">
        <f>'key dates'!A41</f>
        <v>MEMBRANE</v>
      </c>
      <c r="B48" s="45"/>
      <c r="C48" s="46">
        <f>'key dates'!D41</f>
        <v>0</v>
      </c>
      <c r="D48" s="123"/>
      <c r="E48" s="116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117"/>
      <c r="BS48" s="117"/>
      <c r="BT48" s="117"/>
      <c r="BU48" s="117"/>
      <c r="BV48" s="117"/>
      <c r="BW48" s="117"/>
      <c r="BX48" s="117"/>
      <c r="BY48" s="117"/>
      <c r="BZ48" s="117"/>
      <c r="CA48" s="117"/>
      <c r="CB48" s="117"/>
      <c r="CC48" s="117"/>
      <c r="CD48" s="117"/>
      <c r="CE48" s="117"/>
      <c r="CF48" s="117"/>
      <c r="CG48" s="117"/>
      <c r="CH48" s="117"/>
      <c r="CI48" s="117"/>
      <c r="CJ48" s="117"/>
      <c r="CK48" s="117"/>
      <c r="CL48" s="117"/>
      <c r="CM48" s="117"/>
      <c r="CN48" s="117"/>
      <c r="CO48" s="117"/>
      <c r="CP48" s="117"/>
      <c r="CQ48" s="117"/>
      <c r="CR48" s="117"/>
      <c r="CS48" s="117"/>
      <c r="CT48" s="117"/>
      <c r="CU48" s="117"/>
      <c r="CV48" s="117"/>
      <c r="CW48" s="117"/>
      <c r="CX48" s="117"/>
      <c r="CY48" s="28">
        <f t="shared" si="590"/>
        <v>0</v>
      </c>
      <c r="CZ48" s="28"/>
    </row>
    <row r="49" spans="1:104" s="70" customFormat="1" ht="20.100000000000001" customHeight="1" x14ac:dyDescent="0.25">
      <c r="A49" s="73" t="str">
        <f>'key dates'!A42</f>
        <v>CURBING</v>
      </c>
      <c r="B49" s="74"/>
      <c r="C49" s="75">
        <f>'key dates'!D42</f>
        <v>2</v>
      </c>
      <c r="D49" s="119"/>
      <c r="E49" s="120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2"/>
      <c r="V49" s="122"/>
      <c r="W49" s="122"/>
      <c r="X49" s="122"/>
      <c r="Y49" s="122"/>
      <c r="Z49" s="122"/>
      <c r="AA49" s="122"/>
      <c r="AB49" s="122" t="s">
        <v>59</v>
      </c>
      <c r="AC49" s="122"/>
      <c r="AD49" s="122"/>
      <c r="AE49" s="121"/>
      <c r="AF49" s="121"/>
      <c r="AG49" s="121"/>
      <c r="AH49" s="121"/>
      <c r="AI49" s="121"/>
      <c r="AJ49" s="121"/>
      <c r="AK49" s="121"/>
      <c r="AL49" s="121"/>
      <c r="AM49" s="121" t="s">
        <v>59</v>
      </c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69">
        <f t="shared" si="590"/>
        <v>2</v>
      </c>
      <c r="CZ49" s="69"/>
    </row>
    <row r="50" spans="1:104" s="1" customFormat="1" ht="20.100000000000001" customHeight="1" x14ac:dyDescent="0.25">
      <c r="A50" s="44" t="str">
        <f>'key dates'!A43</f>
        <v>GUIDERAIL</v>
      </c>
      <c r="B50" s="45"/>
      <c r="C50" s="46">
        <f>'key dates'!D43</f>
        <v>0</v>
      </c>
      <c r="D50" s="123"/>
      <c r="E50" s="116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  <c r="CC50" s="117"/>
      <c r="CD50" s="117"/>
      <c r="CE50" s="117"/>
      <c r="CF50" s="117"/>
      <c r="CG50" s="117"/>
      <c r="CH50" s="117"/>
      <c r="CI50" s="117"/>
      <c r="CJ50" s="117"/>
      <c r="CK50" s="117"/>
      <c r="CL50" s="117"/>
      <c r="CM50" s="117"/>
      <c r="CN50" s="117"/>
      <c r="CO50" s="117"/>
      <c r="CP50" s="117"/>
      <c r="CQ50" s="117"/>
      <c r="CR50" s="117"/>
      <c r="CS50" s="117"/>
      <c r="CT50" s="117"/>
      <c r="CU50" s="117"/>
      <c r="CV50" s="117"/>
      <c r="CW50" s="117"/>
      <c r="CX50" s="117"/>
      <c r="CY50" s="28">
        <f t="shared" si="590"/>
        <v>0</v>
      </c>
      <c r="CZ50" s="28"/>
    </row>
    <row r="51" spans="1:104" s="70" customFormat="1" ht="20.100000000000001" customHeight="1" x14ac:dyDescent="0.25">
      <c r="A51" s="73" t="str">
        <f>'key dates'!A44</f>
        <v>RIP-RAP</v>
      </c>
      <c r="B51" s="74"/>
      <c r="C51" s="75">
        <f>'key dates'!D44</f>
        <v>0</v>
      </c>
      <c r="D51" s="119"/>
      <c r="E51" s="120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69">
        <f t="shared" si="590"/>
        <v>0</v>
      </c>
      <c r="CZ51" s="69"/>
    </row>
    <row r="52" spans="1:104" s="1" customFormat="1" ht="20.100000000000001" customHeight="1" x14ac:dyDescent="0.25">
      <c r="A52" s="44" t="str">
        <f>'key dates'!A45</f>
        <v>TEMPORARY SHEETING</v>
      </c>
      <c r="B52" s="45"/>
      <c r="C52" s="46">
        <f>'key dates'!D45</f>
        <v>0</v>
      </c>
      <c r="D52" s="123"/>
      <c r="E52" s="116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28">
        <f t="shared" si="590"/>
        <v>0</v>
      </c>
      <c r="CZ52" s="28"/>
    </row>
    <row r="53" spans="1:104" s="70" customFormat="1" ht="20.100000000000001" customHeight="1" x14ac:dyDescent="0.25">
      <c r="A53" s="73" t="str">
        <f>'key dates'!A46</f>
        <v>COFFERDAM AND DEWATERING</v>
      </c>
      <c r="B53" s="74"/>
      <c r="C53" s="75">
        <f>'key dates'!D46</f>
        <v>0</v>
      </c>
      <c r="D53" s="119"/>
      <c r="E53" s="120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69">
        <f t="shared" si="590"/>
        <v>0</v>
      </c>
      <c r="CZ53" s="69"/>
    </row>
    <row r="54" spans="1:104" s="1" customFormat="1" ht="20.100000000000001" customHeight="1" x14ac:dyDescent="0.25">
      <c r="A54" s="44" t="str">
        <f>'key dates'!A47</f>
        <v>STRUCTURE EXCAVATION</v>
      </c>
      <c r="B54" s="45"/>
      <c r="C54" s="46">
        <f>'key dates'!D47</f>
        <v>0</v>
      </c>
      <c r="D54" s="123"/>
      <c r="E54" s="116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28">
        <f t="shared" ref="CY54:CY85" si="591">COUNTIF(D54:CX54,"=X")</f>
        <v>0</v>
      </c>
      <c r="CZ54" s="28"/>
    </row>
    <row r="55" spans="1:104" s="70" customFormat="1" ht="20.100000000000001" customHeight="1" x14ac:dyDescent="0.25">
      <c r="A55" s="73" t="str">
        <f>'key dates'!A48</f>
        <v>PILES/TEST PILES</v>
      </c>
      <c r="B55" s="74"/>
      <c r="C55" s="75">
        <f>'key dates'!D48</f>
        <v>0</v>
      </c>
      <c r="D55" s="119"/>
      <c r="E55" s="124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69">
        <f t="shared" si="591"/>
        <v>0</v>
      </c>
      <c r="CZ55" s="69"/>
    </row>
    <row r="56" spans="1:104" s="1" customFormat="1" ht="20.100000000000001" customHeight="1" x14ac:dyDescent="0.25">
      <c r="A56" s="44" t="str">
        <f>'key dates'!A49</f>
        <v>TEMPORARY STRUCTURES</v>
      </c>
      <c r="B56" s="45"/>
      <c r="C56" s="46">
        <f>'key dates'!D49</f>
        <v>0</v>
      </c>
      <c r="D56" s="123"/>
      <c r="E56" s="126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28">
        <f t="shared" si="591"/>
        <v>0</v>
      </c>
      <c r="CZ56" s="28"/>
    </row>
    <row r="57" spans="1:104" s="70" customFormat="1" ht="20.100000000000001" customHeight="1" x14ac:dyDescent="0.25">
      <c r="A57" s="73" t="str">
        <f>'key dates'!A50</f>
        <v>REMOVAL OF SUPERSTRUCTURE</v>
      </c>
      <c r="B57" s="74"/>
      <c r="C57" s="75">
        <f>'key dates'!D50</f>
        <v>0</v>
      </c>
      <c r="D57" s="119"/>
      <c r="E57" s="124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69">
        <f t="shared" si="591"/>
        <v>0</v>
      </c>
      <c r="CZ57" s="69"/>
    </row>
    <row r="58" spans="1:104" s="1" customFormat="1" ht="20.100000000000001" customHeight="1" x14ac:dyDescent="0.25">
      <c r="A58" s="44" t="str">
        <f>'key dates'!A51</f>
        <v>SUBSTRUCTURE</v>
      </c>
      <c r="B58" s="45"/>
      <c r="C58" s="46">
        <f>'key dates'!D51</f>
        <v>0</v>
      </c>
      <c r="D58" s="123"/>
      <c r="E58" s="126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17"/>
      <c r="CG58" s="117"/>
      <c r="CH58" s="117"/>
      <c r="CI58" s="117"/>
      <c r="CJ58" s="117"/>
      <c r="CK58" s="117"/>
      <c r="CL58" s="117"/>
      <c r="CM58" s="117"/>
      <c r="CN58" s="117"/>
      <c r="CO58" s="117"/>
      <c r="CP58" s="117"/>
      <c r="CQ58" s="117"/>
      <c r="CR58" s="117"/>
      <c r="CS58" s="117"/>
      <c r="CT58" s="117"/>
      <c r="CU58" s="117"/>
      <c r="CV58" s="117"/>
      <c r="CW58" s="117"/>
      <c r="CX58" s="117"/>
      <c r="CY58" s="28">
        <f t="shared" si="591"/>
        <v>0</v>
      </c>
      <c r="CZ58" s="28"/>
    </row>
    <row r="59" spans="1:104" s="70" customFormat="1" ht="20.100000000000001" customHeight="1" x14ac:dyDescent="0.25">
      <c r="A59" s="73" t="str">
        <f>'key dates'!A52</f>
        <v>SUPERSTRUCTURE</v>
      </c>
      <c r="B59" s="74"/>
      <c r="C59" s="75">
        <f>'key dates'!D52</f>
        <v>0</v>
      </c>
      <c r="D59" s="119"/>
      <c r="E59" s="120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69">
        <f t="shared" si="591"/>
        <v>0</v>
      </c>
      <c r="CZ59" s="69"/>
    </row>
    <row r="60" spans="1:104" s="1" customFormat="1" ht="20.100000000000001" customHeight="1" x14ac:dyDescent="0.25">
      <c r="A60" s="44" t="str">
        <f>'key dates'!A53</f>
        <v>RETAINING WALLS</v>
      </c>
      <c r="B60" s="45"/>
      <c r="C60" s="46">
        <f>'key dates'!D53</f>
        <v>0</v>
      </c>
      <c r="D60" s="123"/>
      <c r="E60" s="116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117"/>
      <c r="BT60" s="117"/>
      <c r="BU60" s="117"/>
      <c r="BV60" s="117"/>
      <c r="BW60" s="117"/>
      <c r="BX60" s="117"/>
      <c r="BY60" s="117"/>
      <c r="BZ60" s="117"/>
      <c r="CA60" s="117"/>
      <c r="CB60" s="117"/>
      <c r="CC60" s="117"/>
      <c r="CD60" s="117"/>
      <c r="CE60" s="117"/>
      <c r="CF60" s="117"/>
      <c r="CG60" s="117"/>
      <c r="CH60" s="117"/>
      <c r="CI60" s="117"/>
      <c r="CJ60" s="117"/>
      <c r="CK60" s="117"/>
      <c r="CL60" s="117"/>
      <c r="CM60" s="117"/>
      <c r="CN60" s="117"/>
      <c r="CO60" s="117"/>
      <c r="CP60" s="117"/>
      <c r="CQ60" s="117"/>
      <c r="CR60" s="117"/>
      <c r="CS60" s="117"/>
      <c r="CT60" s="117"/>
      <c r="CU60" s="117"/>
      <c r="CV60" s="117"/>
      <c r="CW60" s="117"/>
      <c r="CX60" s="117"/>
      <c r="CY60" s="28">
        <f t="shared" si="591"/>
        <v>0</v>
      </c>
      <c r="CZ60" s="28"/>
    </row>
    <row r="61" spans="1:104" s="70" customFormat="1" ht="20.100000000000001" customHeight="1" x14ac:dyDescent="0.25">
      <c r="A61" s="73" t="str">
        <f>'key dates'!A54</f>
        <v>BEARING PADS</v>
      </c>
      <c r="B61" s="74"/>
      <c r="C61" s="75">
        <f>'key dates'!D54</f>
        <v>0</v>
      </c>
      <c r="D61" s="119"/>
      <c r="E61" s="120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69">
        <f t="shared" si="591"/>
        <v>0</v>
      </c>
      <c r="CZ61" s="69"/>
    </row>
    <row r="62" spans="1:104" s="1" customFormat="1" ht="20.100000000000001" customHeight="1" x14ac:dyDescent="0.25">
      <c r="A62" s="44" t="str">
        <f>'key dates'!A55</f>
        <v>STRUCTURAL STEEL FABRICATION</v>
      </c>
      <c r="B62" s="45"/>
      <c r="C62" s="46">
        <f>'key dates'!D55</f>
        <v>0</v>
      </c>
      <c r="D62" s="123"/>
      <c r="E62" s="116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117"/>
      <c r="BR62" s="117"/>
      <c r="BS62" s="117"/>
      <c r="BT62" s="117"/>
      <c r="BU62" s="117"/>
      <c r="BV62" s="117"/>
      <c r="BW62" s="117"/>
      <c r="BX62" s="117"/>
      <c r="BY62" s="117"/>
      <c r="BZ62" s="117"/>
      <c r="CA62" s="117"/>
      <c r="CB62" s="117"/>
      <c r="CC62" s="117"/>
      <c r="CD62" s="117"/>
      <c r="CE62" s="117"/>
      <c r="CF62" s="117"/>
      <c r="CG62" s="117"/>
      <c r="CH62" s="117"/>
      <c r="CI62" s="117"/>
      <c r="CJ62" s="117"/>
      <c r="CK62" s="117"/>
      <c r="CL62" s="117"/>
      <c r="CM62" s="117"/>
      <c r="CN62" s="117"/>
      <c r="CO62" s="117"/>
      <c r="CP62" s="117"/>
      <c r="CQ62" s="117"/>
      <c r="CR62" s="117"/>
      <c r="CS62" s="117"/>
      <c r="CT62" s="117"/>
      <c r="CU62" s="117"/>
      <c r="CV62" s="117"/>
      <c r="CW62" s="117"/>
      <c r="CX62" s="117"/>
      <c r="CY62" s="28">
        <f t="shared" si="591"/>
        <v>0</v>
      </c>
      <c r="CZ62" s="28"/>
    </row>
    <row r="63" spans="1:104" s="70" customFormat="1" ht="20.100000000000001" customHeight="1" x14ac:dyDescent="0.25">
      <c r="A63" s="73" t="str">
        <f>'key dates'!A56</f>
        <v>STRUCTURAL STEEL DELIVERY</v>
      </c>
      <c r="B63" s="74"/>
      <c r="C63" s="75">
        <f>'key dates'!D56</f>
        <v>0</v>
      </c>
      <c r="D63" s="119"/>
      <c r="E63" s="120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69">
        <f t="shared" si="591"/>
        <v>0</v>
      </c>
      <c r="CZ63" s="69"/>
    </row>
    <row r="64" spans="1:104" s="1" customFormat="1" ht="20.100000000000001" customHeight="1" x14ac:dyDescent="0.25">
      <c r="A64" s="44" t="str">
        <f>'key dates'!A57</f>
        <v>PAINTING</v>
      </c>
      <c r="B64" s="45"/>
      <c r="C64" s="46">
        <f>'key dates'!D57</f>
        <v>0</v>
      </c>
      <c r="D64" s="123"/>
      <c r="E64" s="116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7"/>
      <c r="BV64" s="117"/>
      <c r="BW64" s="117"/>
      <c r="BX64" s="117"/>
      <c r="BY64" s="117"/>
      <c r="BZ64" s="117"/>
      <c r="CA64" s="117"/>
      <c r="CB64" s="117"/>
      <c r="CC64" s="117"/>
      <c r="CD64" s="117"/>
      <c r="CE64" s="117"/>
      <c r="CF64" s="117"/>
      <c r="CG64" s="117"/>
      <c r="CH64" s="117"/>
      <c r="CI64" s="117"/>
      <c r="CJ64" s="117"/>
      <c r="CK64" s="117"/>
      <c r="CL64" s="117"/>
      <c r="CM64" s="117"/>
      <c r="CN64" s="117"/>
      <c r="CO64" s="117"/>
      <c r="CP64" s="117"/>
      <c r="CQ64" s="117"/>
      <c r="CR64" s="117"/>
      <c r="CS64" s="117"/>
      <c r="CT64" s="117"/>
      <c r="CU64" s="117"/>
      <c r="CV64" s="117"/>
      <c r="CW64" s="117"/>
      <c r="CX64" s="117"/>
      <c r="CY64" s="28">
        <f t="shared" si="591"/>
        <v>0</v>
      </c>
      <c r="CZ64" s="28"/>
    </row>
    <row r="65" spans="1:104" s="70" customFormat="1" ht="20.100000000000001" customHeight="1" x14ac:dyDescent="0.25">
      <c r="A65" s="73" t="str">
        <f>'key dates'!A58</f>
        <v>ILLUMINATION - BY LOCATION</v>
      </c>
      <c r="B65" s="74"/>
      <c r="C65" s="75">
        <f>'key dates'!D58</f>
        <v>0</v>
      </c>
      <c r="D65" s="119"/>
      <c r="E65" s="120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69">
        <f t="shared" si="591"/>
        <v>0</v>
      </c>
      <c r="CZ65" s="69"/>
    </row>
    <row r="66" spans="1:104" s="1" customFormat="1" ht="20.100000000000001" customHeight="1" x14ac:dyDescent="0.25">
      <c r="A66" s="44" t="str">
        <f>'key dates'!A59</f>
        <v>SIGNALIZATION - BY INTERSECTION</v>
      </c>
      <c r="B66" s="45"/>
      <c r="C66" s="46">
        <f>'key dates'!D59</f>
        <v>0</v>
      </c>
      <c r="D66" s="123"/>
      <c r="E66" s="116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117"/>
      <c r="BR66" s="117"/>
      <c r="BS66" s="117"/>
      <c r="BT66" s="117"/>
      <c r="BU66" s="117"/>
      <c r="BV66" s="117"/>
      <c r="BW66" s="117"/>
      <c r="BX66" s="117"/>
      <c r="BY66" s="117"/>
      <c r="BZ66" s="117"/>
      <c r="CA66" s="117"/>
      <c r="CB66" s="117"/>
      <c r="CC66" s="117"/>
      <c r="CD66" s="117"/>
      <c r="CE66" s="117"/>
      <c r="CF66" s="117"/>
      <c r="CG66" s="117"/>
      <c r="CH66" s="117"/>
      <c r="CI66" s="117"/>
      <c r="CJ66" s="117"/>
      <c r="CK66" s="117"/>
      <c r="CL66" s="117"/>
      <c r="CM66" s="117"/>
      <c r="CN66" s="117"/>
      <c r="CO66" s="117"/>
      <c r="CP66" s="117"/>
      <c r="CQ66" s="117"/>
      <c r="CR66" s="117"/>
      <c r="CS66" s="117"/>
      <c r="CT66" s="117"/>
      <c r="CU66" s="117"/>
      <c r="CV66" s="117"/>
      <c r="CW66" s="117"/>
      <c r="CX66" s="117"/>
      <c r="CY66" s="28">
        <f t="shared" si="591"/>
        <v>0</v>
      </c>
      <c r="CZ66" s="28"/>
    </row>
    <row r="67" spans="1:104" s="70" customFormat="1" ht="20.100000000000001" customHeight="1" x14ac:dyDescent="0.25">
      <c r="A67" s="76" t="str">
        <f>'key dates'!A60</f>
        <v>TURF ESTABLISHMENT</v>
      </c>
      <c r="B67" s="77"/>
      <c r="C67" s="78">
        <f>'key dates'!D60</f>
        <v>0</v>
      </c>
      <c r="D67" s="119"/>
      <c r="E67" s="128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129"/>
      <c r="BE67" s="129"/>
      <c r="BF67" s="129"/>
      <c r="BG67" s="129"/>
      <c r="BH67" s="129"/>
      <c r="BI67" s="129"/>
      <c r="BJ67" s="129"/>
      <c r="BK67" s="129"/>
      <c r="BL67" s="129"/>
      <c r="BM67" s="129"/>
      <c r="BN67" s="129"/>
      <c r="BO67" s="129"/>
      <c r="BP67" s="129"/>
      <c r="BQ67" s="129"/>
      <c r="BR67" s="129"/>
      <c r="BS67" s="129"/>
      <c r="BT67" s="129"/>
      <c r="BU67" s="129"/>
      <c r="BV67" s="129"/>
      <c r="BW67" s="129"/>
      <c r="BX67" s="129"/>
      <c r="BY67" s="129"/>
      <c r="BZ67" s="129"/>
      <c r="CA67" s="129"/>
      <c r="CB67" s="129"/>
      <c r="CC67" s="129"/>
      <c r="CD67" s="129"/>
      <c r="CE67" s="129"/>
      <c r="CF67" s="129"/>
      <c r="CG67" s="129"/>
      <c r="CH67" s="129"/>
      <c r="CI67" s="129"/>
      <c r="CJ67" s="129"/>
      <c r="CK67" s="129"/>
      <c r="CL67" s="129"/>
      <c r="CM67" s="129"/>
      <c r="CN67" s="129"/>
      <c r="CO67" s="129"/>
      <c r="CP67" s="129"/>
      <c r="CQ67" s="129"/>
      <c r="CR67" s="129"/>
      <c r="CS67" s="129"/>
      <c r="CT67" s="129"/>
      <c r="CU67" s="129"/>
      <c r="CV67" s="129"/>
      <c r="CW67" s="129"/>
      <c r="CX67" s="129"/>
      <c r="CY67" s="69">
        <f t="shared" si="591"/>
        <v>0</v>
      </c>
      <c r="CZ67" s="69"/>
    </row>
    <row r="68" spans="1:104" s="1" customFormat="1" ht="20.100000000000001" customHeight="1" x14ac:dyDescent="0.25">
      <c r="A68" s="47" t="str">
        <f>'key dates'!A61</f>
        <v>FACILITY - DIVISION 2 - EXISTING CONDITIONS</v>
      </c>
      <c r="B68" s="48"/>
      <c r="C68" s="49">
        <f>'key dates'!D61</f>
        <v>0</v>
      </c>
      <c r="D68" s="123"/>
      <c r="E68" s="131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132"/>
      <c r="BQ68" s="132"/>
      <c r="BR68" s="132"/>
      <c r="BS68" s="132"/>
      <c r="BT68" s="132"/>
      <c r="BU68" s="132"/>
      <c r="BV68" s="132"/>
      <c r="BW68" s="132"/>
      <c r="BX68" s="132"/>
      <c r="BY68" s="132"/>
      <c r="BZ68" s="132"/>
      <c r="CA68" s="132"/>
      <c r="CB68" s="132"/>
      <c r="CC68" s="132"/>
      <c r="CD68" s="132"/>
      <c r="CE68" s="132"/>
      <c r="CF68" s="132"/>
      <c r="CG68" s="132"/>
      <c r="CH68" s="132"/>
      <c r="CI68" s="132"/>
      <c r="CJ68" s="132"/>
      <c r="CK68" s="132"/>
      <c r="CL68" s="132"/>
      <c r="CM68" s="132"/>
      <c r="CN68" s="132"/>
      <c r="CO68" s="132"/>
      <c r="CP68" s="132"/>
      <c r="CQ68" s="132"/>
      <c r="CR68" s="132"/>
      <c r="CS68" s="132"/>
      <c r="CT68" s="132"/>
      <c r="CU68" s="132"/>
      <c r="CV68" s="132"/>
      <c r="CW68" s="132"/>
      <c r="CX68" s="132"/>
      <c r="CY68" s="28">
        <f t="shared" si="591"/>
        <v>0</v>
      </c>
      <c r="CZ68" s="28"/>
    </row>
    <row r="69" spans="1:104" s="70" customFormat="1" ht="20.100000000000001" customHeight="1" x14ac:dyDescent="0.25">
      <c r="A69" s="76" t="str">
        <f>'key dates'!A62</f>
        <v>FACILITY - DIVISION 3 - CONCRETE</v>
      </c>
      <c r="B69" s="77"/>
      <c r="C69" s="78">
        <f>'key dates'!D62</f>
        <v>0</v>
      </c>
      <c r="D69" s="119"/>
      <c r="E69" s="128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29"/>
      <c r="BM69" s="129"/>
      <c r="BN69" s="129"/>
      <c r="BO69" s="129"/>
      <c r="BP69" s="129"/>
      <c r="BQ69" s="129"/>
      <c r="BR69" s="129"/>
      <c r="BS69" s="129"/>
      <c r="BT69" s="129"/>
      <c r="BU69" s="129"/>
      <c r="BV69" s="129"/>
      <c r="BW69" s="129"/>
      <c r="BX69" s="129"/>
      <c r="BY69" s="129"/>
      <c r="BZ69" s="129"/>
      <c r="CA69" s="129"/>
      <c r="CB69" s="129"/>
      <c r="CC69" s="129"/>
      <c r="CD69" s="129"/>
      <c r="CE69" s="129"/>
      <c r="CF69" s="129"/>
      <c r="CG69" s="129"/>
      <c r="CH69" s="129"/>
      <c r="CI69" s="129"/>
      <c r="CJ69" s="129"/>
      <c r="CK69" s="129"/>
      <c r="CL69" s="129"/>
      <c r="CM69" s="129"/>
      <c r="CN69" s="129"/>
      <c r="CO69" s="129"/>
      <c r="CP69" s="129"/>
      <c r="CQ69" s="129"/>
      <c r="CR69" s="129"/>
      <c r="CS69" s="129"/>
      <c r="CT69" s="129"/>
      <c r="CU69" s="129"/>
      <c r="CV69" s="129"/>
      <c r="CW69" s="129"/>
      <c r="CX69" s="129"/>
      <c r="CY69" s="69">
        <f t="shared" si="591"/>
        <v>0</v>
      </c>
      <c r="CZ69" s="69"/>
    </row>
    <row r="70" spans="1:104" s="1" customFormat="1" ht="20.100000000000001" customHeight="1" x14ac:dyDescent="0.25">
      <c r="A70" s="47" t="str">
        <f>'key dates'!A63</f>
        <v>FACILITY - DIVISION 4 - MASONRY</v>
      </c>
      <c r="B70" s="48"/>
      <c r="C70" s="49">
        <f>'key dates'!D63</f>
        <v>0</v>
      </c>
      <c r="D70" s="123"/>
      <c r="E70" s="131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2"/>
      <c r="BR70" s="132"/>
      <c r="BS70" s="132"/>
      <c r="BT70" s="132"/>
      <c r="BU70" s="132"/>
      <c r="BV70" s="132"/>
      <c r="BW70" s="132"/>
      <c r="BX70" s="132"/>
      <c r="BY70" s="132"/>
      <c r="BZ70" s="132"/>
      <c r="CA70" s="132"/>
      <c r="CB70" s="132"/>
      <c r="CC70" s="132"/>
      <c r="CD70" s="132"/>
      <c r="CE70" s="132"/>
      <c r="CF70" s="132"/>
      <c r="CG70" s="132"/>
      <c r="CH70" s="132"/>
      <c r="CI70" s="132"/>
      <c r="CJ70" s="132"/>
      <c r="CK70" s="132"/>
      <c r="CL70" s="132"/>
      <c r="CM70" s="132"/>
      <c r="CN70" s="132"/>
      <c r="CO70" s="132"/>
      <c r="CP70" s="132"/>
      <c r="CQ70" s="132"/>
      <c r="CR70" s="132"/>
      <c r="CS70" s="132"/>
      <c r="CT70" s="132"/>
      <c r="CU70" s="132"/>
      <c r="CV70" s="132"/>
      <c r="CW70" s="132"/>
      <c r="CX70" s="132"/>
      <c r="CY70" s="28">
        <f t="shared" si="591"/>
        <v>0</v>
      </c>
      <c r="CZ70" s="28"/>
    </row>
    <row r="71" spans="1:104" s="70" customFormat="1" ht="20.100000000000001" customHeight="1" x14ac:dyDescent="0.25">
      <c r="A71" s="76" t="str">
        <f>'key dates'!A64</f>
        <v>FACILITY - DIVISION 5 - METALS</v>
      </c>
      <c r="B71" s="77"/>
      <c r="C71" s="78">
        <f>'key dates'!D64</f>
        <v>0</v>
      </c>
      <c r="D71" s="119"/>
      <c r="E71" s="128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29"/>
      <c r="BQ71" s="129"/>
      <c r="BR71" s="129"/>
      <c r="BS71" s="129"/>
      <c r="BT71" s="129"/>
      <c r="BU71" s="129"/>
      <c r="BV71" s="129"/>
      <c r="BW71" s="129"/>
      <c r="BX71" s="129"/>
      <c r="BY71" s="129"/>
      <c r="BZ71" s="129"/>
      <c r="CA71" s="129"/>
      <c r="CB71" s="129"/>
      <c r="CC71" s="129"/>
      <c r="CD71" s="129"/>
      <c r="CE71" s="129"/>
      <c r="CF71" s="129"/>
      <c r="CG71" s="129"/>
      <c r="CH71" s="129"/>
      <c r="CI71" s="129"/>
      <c r="CJ71" s="129"/>
      <c r="CK71" s="129"/>
      <c r="CL71" s="129"/>
      <c r="CM71" s="129"/>
      <c r="CN71" s="129"/>
      <c r="CO71" s="129"/>
      <c r="CP71" s="129"/>
      <c r="CQ71" s="129"/>
      <c r="CR71" s="129"/>
      <c r="CS71" s="129"/>
      <c r="CT71" s="129"/>
      <c r="CU71" s="129"/>
      <c r="CV71" s="129"/>
      <c r="CW71" s="129"/>
      <c r="CX71" s="129"/>
      <c r="CY71" s="69">
        <f t="shared" si="591"/>
        <v>0</v>
      </c>
      <c r="CZ71" s="69"/>
    </row>
    <row r="72" spans="1:104" s="1" customFormat="1" ht="20.100000000000001" customHeight="1" x14ac:dyDescent="0.25">
      <c r="A72" s="47" t="str">
        <f>'key dates'!A65</f>
        <v>FACILITY - DIVISION 6 - WOOD, PLASTIC, AND COMPOSITES</v>
      </c>
      <c r="B72" s="48"/>
      <c r="C72" s="49">
        <f>'key dates'!D65</f>
        <v>0</v>
      </c>
      <c r="D72" s="123"/>
      <c r="E72" s="131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  <c r="BI72" s="132"/>
      <c r="BJ72" s="132"/>
      <c r="BK72" s="132"/>
      <c r="BL72" s="132"/>
      <c r="BM72" s="132"/>
      <c r="BN72" s="132"/>
      <c r="BO72" s="132"/>
      <c r="BP72" s="132"/>
      <c r="BQ72" s="132"/>
      <c r="BR72" s="132"/>
      <c r="BS72" s="132"/>
      <c r="BT72" s="132"/>
      <c r="BU72" s="132"/>
      <c r="BV72" s="132"/>
      <c r="BW72" s="132"/>
      <c r="BX72" s="132"/>
      <c r="BY72" s="132"/>
      <c r="BZ72" s="132"/>
      <c r="CA72" s="132"/>
      <c r="CB72" s="132"/>
      <c r="CC72" s="132"/>
      <c r="CD72" s="132"/>
      <c r="CE72" s="132"/>
      <c r="CF72" s="132"/>
      <c r="CG72" s="132"/>
      <c r="CH72" s="132"/>
      <c r="CI72" s="132"/>
      <c r="CJ72" s="132"/>
      <c r="CK72" s="132"/>
      <c r="CL72" s="132"/>
      <c r="CM72" s="132"/>
      <c r="CN72" s="132"/>
      <c r="CO72" s="132"/>
      <c r="CP72" s="132"/>
      <c r="CQ72" s="132"/>
      <c r="CR72" s="132"/>
      <c r="CS72" s="132"/>
      <c r="CT72" s="132"/>
      <c r="CU72" s="132"/>
      <c r="CV72" s="132"/>
      <c r="CW72" s="132"/>
      <c r="CX72" s="132"/>
      <c r="CY72" s="28">
        <f t="shared" si="591"/>
        <v>0</v>
      </c>
      <c r="CZ72" s="28"/>
    </row>
    <row r="73" spans="1:104" s="70" customFormat="1" ht="20.100000000000001" customHeight="1" x14ac:dyDescent="0.25">
      <c r="A73" s="76" t="str">
        <f>'key dates'!A66</f>
        <v>FACILITY - DIVISION 7 - THERMAL AND MOISTURE PROTECTION</v>
      </c>
      <c r="B73" s="77"/>
      <c r="C73" s="78">
        <f>'key dates'!D66</f>
        <v>0</v>
      </c>
      <c r="D73" s="119"/>
      <c r="E73" s="128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  <c r="BC73" s="129"/>
      <c r="BD73" s="129"/>
      <c r="BE73" s="129"/>
      <c r="BF73" s="129"/>
      <c r="BG73" s="129"/>
      <c r="BH73" s="129"/>
      <c r="BI73" s="129"/>
      <c r="BJ73" s="129"/>
      <c r="BK73" s="129"/>
      <c r="BL73" s="129"/>
      <c r="BM73" s="129"/>
      <c r="BN73" s="129"/>
      <c r="BO73" s="129"/>
      <c r="BP73" s="129"/>
      <c r="BQ73" s="129"/>
      <c r="BR73" s="129"/>
      <c r="BS73" s="129"/>
      <c r="BT73" s="129"/>
      <c r="BU73" s="129"/>
      <c r="BV73" s="129"/>
      <c r="BW73" s="129"/>
      <c r="BX73" s="129"/>
      <c r="BY73" s="129"/>
      <c r="BZ73" s="129"/>
      <c r="CA73" s="129"/>
      <c r="CB73" s="129"/>
      <c r="CC73" s="129"/>
      <c r="CD73" s="129"/>
      <c r="CE73" s="129"/>
      <c r="CF73" s="129"/>
      <c r="CG73" s="129"/>
      <c r="CH73" s="129"/>
      <c r="CI73" s="129"/>
      <c r="CJ73" s="129"/>
      <c r="CK73" s="129"/>
      <c r="CL73" s="129"/>
      <c r="CM73" s="129"/>
      <c r="CN73" s="129"/>
      <c r="CO73" s="129"/>
      <c r="CP73" s="129"/>
      <c r="CQ73" s="129"/>
      <c r="CR73" s="129"/>
      <c r="CS73" s="129"/>
      <c r="CT73" s="129"/>
      <c r="CU73" s="129"/>
      <c r="CV73" s="129"/>
      <c r="CW73" s="129"/>
      <c r="CX73" s="129"/>
      <c r="CY73" s="69">
        <f t="shared" si="591"/>
        <v>0</v>
      </c>
      <c r="CZ73" s="69"/>
    </row>
    <row r="74" spans="1:104" s="1" customFormat="1" ht="20.100000000000001" customHeight="1" x14ac:dyDescent="0.25">
      <c r="A74" s="47" t="str">
        <f>'key dates'!A67</f>
        <v>FACILITY - DIVISION 8 - OPENINGS</v>
      </c>
      <c r="B74" s="48"/>
      <c r="C74" s="49">
        <f>'key dates'!D67</f>
        <v>0</v>
      </c>
      <c r="D74" s="123"/>
      <c r="E74" s="131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/>
      <c r="BR74" s="132"/>
      <c r="BS74" s="132"/>
      <c r="BT74" s="132"/>
      <c r="BU74" s="132"/>
      <c r="BV74" s="132"/>
      <c r="BW74" s="132"/>
      <c r="BX74" s="132"/>
      <c r="BY74" s="132"/>
      <c r="BZ74" s="132"/>
      <c r="CA74" s="132"/>
      <c r="CB74" s="132"/>
      <c r="CC74" s="132"/>
      <c r="CD74" s="132"/>
      <c r="CE74" s="132"/>
      <c r="CF74" s="132"/>
      <c r="CG74" s="132"/>
      <c r="CH74" s="132"/>
      <c r="CI74" s="132"/>
      <c r="CJ74" s="132"/>
      <c r="CK74" s="132"/>
      <c r="CL74" s="132"/>
      <c r="CM74" s="132"/>
      <c r="CN74" s="132"/>
      <c r="CO74" s="132"/>
      <c r="CP74" s="132"/>
      <c r="CQ74" s="132"/>
      <c r="CR74" s="132"/>
      <c r="CS74" s="132"/>
      <c r="CT74" s="132"/>
      <c r="CU74" s="132"/>
      <c r="CV74" s="132"/>
      <c r="CW74" s="132"/>
      <c r="CX74" s="132"/>
      <c r="CY74" s="28">
        <f t="shared" si="591"/>
        <v>0</v>
      </c>
      <c r="CZ74" s="28"/>
    </row>
    <row r="75" spans="1:104" s="70" customFormat="1" ht="20.100000000000001" customHeight="1" x14ac:dyDescent="0.25">
      <c r="A75" s="76" t="str">
        <f>'key dates'!A68</f>
        <v>FACILITY - DIVISION 9 - FINISHES</v>
      </c>
      <c r="B75" s="77"/>
      <c r="C75" s="78">
        <f>'key dates'!D68</f>
        <v>0</v>
      </c>
      <c r="D75" s="119"/>
      <c r="E75" s="128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  <c r="BB75" s="129"/>
      <c r="BC75" s="129"/>
      <c r="BD75" s="129"/>
      <c r="BE75" s="129"/>
      <c r="BF75" s="129"/>
      <c r="BG75" s="129"/>
      <c r="BH75" s="129"/>
      <c r="BI75" s="129"/>
      <c r="BJ75" s="129"/>
      <c r="BK75" s="129"/>
      <c r="BL75" s="129"/>
      <c r="BM75" s="129"/>
      <c r="BN75" s="129"/>
      <c r="BO75" s="129"/>
      <c r="BP75" s="129"/>
      <c r="BQ75" s="129"/>
      <c r="BR75" s="129"/>
      <c r="BS75" s="129"/>
      <c r="BT75" s="129"/>
      <c r="BU75" s="129"/>
      <c r="BV75" s="129"/>
      <c r="BW75" s="129"/>
      <c r="BX75" s="129"/>
      <c r="BY75" s="129"/>
      <c r="BZ75" s="129"/>
      <c r="CA75" s="129"/>
      <c r="CB75" s="129"/>
      <c r="CC75" s="129"/>
      <c r="CD75" s="129"/>
      <c r="CE75" s="129"/>
      <c r="CF75" s="129"/>
      <c r="CG75" s="129"/>
      <c r="CH75" s="129"/>
      <c r="CI75" s="129"/>
      <c r="CJ75" s="129"/>
      <c r="CK75" s="129"/>
      <c r="CL75" s="129"/>
      <c r="CM75" s="129"/>
      <c r="CN75" s="129"/>
      <c r="CO75" s="129"/>
      <c r="CP75" s="129"/>
      <c r="CQ75" s="129"/>
      <c r="CR75" s="129"/>
      <c r="CS75" s="129"/>
      <c r="CT75" s="129"/>
      <c r="CU75" s="129"/>
      <c r="CV75" s="129"/>
      <c r="CW75" s="129"/>
      <c r="CX75" s="129"/>
      <c r="CY75" s="69">
        <f t="shared" si="591"/>
        <v>0</v>
      </c>
      <c r="CZ75" s="69"/>
    </row>
    <row r="76" spans="1:104" s="1" customFormat="1" ht="20.100000000000001" customHeight="1" x14ac:dyDescent="0.25">
      <c r="A76" s="47" t="str">
        <f>'key dates'!A69</f>
        <v>FACILITY - DIVISION 10 - SPECIALTIES</v>
      </c>
      <c r="B76" s="48"/>
      <c r="C76" s="49">
        <f>'key dates'!D69</f>
        <v>0</v>
      </c>
      <c r="D76" s="123"/>
      <c r="E76" s="131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2"/>
      <c r="BK76" s="132"/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2"/>
      <c r="BZ76" s="132"/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2"/>
      <c r="CO76" s="132"/>
      <c r="CP76" s="132"/>
      <c r="CQ76" s="132"/>
      <c r="CR76" s="132"/>
      <c r="CS76" s="132"/>
      <c r="CT76" s="132"/>
      <c r="CU76" s="132"/>
      <c r="CV76" s="132"/>
      <c r="CW76" s="132"/>
      <c r="CX76" s="132"/>
      <c r="CY76" s="28">
        <f t="shared" si="591"/>
        <v>0</v>
      </c>
      <c r="CZ76" s="28"/>
    </row>
    <row r="77" spans="1:104" s="70" customFormat="1" ht="20.100000000000001" customHeight="1" x14ac:dyDescent="0.25">
      <c r="A77" s="76" t="str">
        <f>'key dates'!A70</f>
        <v>FACILITY - DIVISION 11 - EQUIPMENT</v>
      </c>
      <c r="B77" s="77"/>
      <c r="C77" s="78">
        <f>'key dates'!D70</f>
        <v>0</v>
      </c>
      <c r="D77" s="119"/>
      <c r="E77" s="128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  <c r="BB77" s="129"/>
      <c r="BC77" s="129"/>
      <c r="BD77" s="129"/>
      <c r="BE77" s="129"/>
      <c r="BF77" s="129"/>
      <c r="BG77" s="129"/>
      <c r="BH77" s="129"/>
      <c r="BI77" s="129"/>
      <c r="BJ77" s="129"/>
      <c r="BK77" s="129"/>
      <c r="BL77" s="129"/>
      <c r="BM77" s="129"/>
      <c r="BN77" s="129"/>
      <c r="BO77" s="129"/>
      <c r="BP77" s="129"/>
      <c r="BQ77" s="129"/>
      <c r="BR77" s="129"/>
      <c r="BS77" s="129"/>
      <c r="BT77" s="129"/>
      <c r="BU77" s="129"/>
      <c r="BV77" s="129"/>
      <c r="BW77" s="129"/>
      <c r="BX77" s="129"/>
      <c r="BY77" s="129"/>
      <c r="BZ77" s="129"/>
      <c r="CA77" s="129"/>
      <c r="CB77" s="129"/>
      <c r="CC77" s="129"/>
      <c r="CD77" s="129"/>
      <c r="CE77" s="129"/>
      <c r="CF77" s="129"/>
      <c r="CG77" s="129"/>
      <c r="CH77" s="129"/>
      <c r="CI77" s="129"/>
      <c r="CJ77" s="129"/>
      <c r="CK77" s="129"/>
      <c r="CL77" s="129"/>
      <c r="CM77" s="129"/>
      <c r="CN77" s="129"/>
      <c r="CO77" s="129"/>
      <c r="CP77" s="129"/>
      <c r="CQ77" s="129"/>
      <c r="CR77" s="129"/>
      <c r="CS77" s="129"/>
      <c r="CT77" s="129"/>
      <c r="CU77" s="129"/>
      <c r="CV77" s="129"/>
      <c r="CW77" s="129"/>
      <c r="CX77" s="129"/>
      <c r="CY77" s="69">
        <f t="shared" si="591"/>
        <v>0</v>
      </c>
      <c r="CZ77" s="69"/>
    </row>
    <row r="78" spans="1:104" s="1" customFormat="1" ht="20.100000000000001" customHeight="1" x14ac:dyDescent="0.25">
      <c r="A78" s="47" t="str">
        <f>'key dates'!A71</f>
        <v>FACILITY - DIVISION 12 - FURNISHINGS</v>
      </c>
      <c r="B78" s="48"/>
      <c r="C78" s="49">
        <f>'key dates'!D71</f>
        <v>0</v>
      </c>
      <c r="D78" s="123"/>
      <c r="E78" s="131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132"/>
      <c r="BE78" s="132"/>
      <c r="BF78" s="132"/>
      <c r="BG78" s="132"/>
      <c r="BH78" s="132"/>
      <c r="BI78" s="132"/>
      <c r="BJ78" s="132"/>
      <c r="BK78" s="132"/>
      <c r="BL78" s="132"/>
      <c r="BM78" s="132"/>
      <c r="BN78" s="132"/>
      <c r="BO78" s="132"/>
      <c r="BP78" s="132"/>
      <c r="BQ78" s="132"/>
      <c r="BR78" s="132"/>
      <c r="BS78" s="132"/>
      <c r="BT78" s="132"/>
      <c r="BU78" s="132"/>
      <c r="BV78" s="132"/>
      <c r="BW78" s="132"/>
      <c r="BX78" s="132"/>
      <c r="BY78" s="132"/>
      <c r="BZ78" s="132"/>
      <c r="CA78" s="132"/>
      <c r="CB78" s="132"/>
      <c r="CC78" s="132"/>
      <c r="CD78" s="132"/>
      <c r="CE78" s="132"/>
      <c r="CF78" s="132"/>
      <c r="CG78" s="132"/>
      <c r="CH78" s="132"/>
      <c r="CI78" s="132"/>
      <c r="CJ78" s="132"/>
      <c r="CK78" s="132"/>
      <c r="CL78" s="132"/>
      <c r="CM78" s="132"/>
      <c r="CN78" s="132"/>
      <c r="CO78" s="132"/>
      <c r="CP78" s="132"/>
      <c r="CQ78" s="132"/>
      <c r="CR78" s="132"/>
      <c r="CS78" s="132"/>
      <c r="CT78" s="132"/>
      <c r="CU78" s="132"/>
      <c r="CV78" s="132"/>
      <c r="CW78" s="132"/>
      <c r="CX78" s="132"/>
      <c r="CY78" s="28">
        <f t="shared" si="591"/>
        <v>0</v>
      </c>
      <c r="CZ78" s="28"/>
    </row>
    <row r="79" spans="1:104" s="70" customFormat="1" ht="20.100000000000001" customHeight="1" x14ac:dyDescent="0.25">
      <c r="A79" s="76" t="str">
        <f>'key dates'!A72</f>
        <v>FACILITY - DIVISION 13 - SPECIAL CONSTRUCTION</v>
      </c>
      <c r="B79" s="77"/>
      <c r="C79" s="78">
        <f>'key dates'!D72</f>
        <v>0</v>
      </c>
      <c r="D79" s="119"/>
      <c r="E79" s="128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29"/>
      <c r="BI79" s="129"/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29"/>
      <c r="BX79" s="129"/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29"/>
      <c r="CM79" s="129"/>
      <c r="CN79" s="129"/>
      <c r="CO79" s="129"/>
      <c r="CP79" s="129"/>
      <c r="CQ79" s="129"/>
      <c r="CR79" s="129"/>
      <c r="CS79" s="129"/>
      <c r="CT79" s="129"/>
      <c r="CU79" s="129"/>
      <c r="CV79" s="129"/>
      <c r="CW79" s="129"/>
      <c r="CX79" s="129"/>
      <c r="CY79" s="69">
        <f t="shared" si="591"/>
        <v>0</v>
      </c>
      <c r="CZ79" s="69"/>
    </row>
    <row r="80" spans="1:104" s="1" customFormat="1" ht="20.100000000000001" customHeight="1" x14ac:dyDescent="0.25">
      <c r="A80" s="47" t="str">
        <f>'key dates'!A73</f>
        <v>FACILITY - DIVISION 14 - CONVEYING EQUIPMENT</v>
      </c>
      <c r="B80" s="48"/>
      <c r="C80" s="49">
        <f>'key dates'!D73</f>
        <v>0</v>
      </c>
      <c r="D80" s="123"/>
      <c r="E80" s="131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/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2"/>
      <c r="BG80" s="132"/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  <c r="BT80" s="132"/>
      <c r="BU80" s="132"/>
      <c r="BV80" s="132"/>
      <c r="BW80" s="132"/>
      <c r="BX80" s="132"/>
      <c r="BY80" s="132"/>
      <c r="BZ80" s="132"/>
      <c r="CA80" s="132"/>
      <c r="CB80" s="132"/>
      <c r="CC80" s="132"/>
      <c r="CD80" s="132"/>
      <c r="CE80" s="132"/>
      <c r="CF80" s="132"/>
      <c r="CG80" s="132"/>
      <c r="CH80" s="132"/>
      <c r="CI80" s="132"/>
      <c r="CJ80" s="132"/>
      <c r="CK80" s="132"/>
      <c r="CL80" s="132"/>
      <c r="CM80" s="132"/>
      <c r="CN80" s="132"/>
      <c r="CO80" s="132"/>
      <c r="CP80" s="132"/>
      <c r="CQ80" s="132"/>
      <c r="CR80" s="132"/>
      <c r="CS80" s="132"/>
      <c r="CT80" s="132"/>
      <c r="CU80" s="132"/>
      <c r="CV80" s="132"/>
      <c r="CW80" s="132"/>
      <c r="CX80" s="132"/>
      <c r="CY80" s="28">
        <f t="shared" si="591"/>
        <v>0</v>
      </c>
      <c r="CZ80" s="28"/>
    </row>
    <row r="81" spans="1:130" s="70" customFormat="1" ht="20.100000000000001" customHeight="1" x14ac:dyDescent="0.25">
      <c r="A81" s="76" t="str">
        <f>'key dates'!A74</f>
        <v>FACILITY - DIVISION 21 - FIRE SUPPRESSION</v>
      </c>
      <c r="B81" s="77"/>
      <c r="C81" s="78">
        <f>'key dates'!D74</f>
        <v>0</v>
      </c>
      <c r="D81" s="119"/>
      <c r="E81" s="128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  <c r="BC81" s="129"/>
      <c r="BD81" s="129"/>
      <c r="BE81" s="129"/>
      <c r="BF81" s="129"/>
      <c r="BG81" s="129"/>
      <c r="BH81" s="129"/>
      <c r="BI81" s="129"/>
      <c r="BJ81" s="129"/>
      <c r="BK81" s="129"/>
      <c r="BL81" s="129"/>
      <c r="BM81" s="129"/>
      <c r="BN81" s="129"/>
      <c r="BO81" s="129"/>
      <c r="BP81" s="129"/>
      <c r="BQ81" s="129"/>
      <c r="BR81" s="129"/>
      <c r="BS81" s="129"/>
      <c r="BT81" s="129"/>
      <c r="BU81" s="129"/>
      <c r="BV81" s="129"/>
      <c r="BW81" s="129"/>
      <c r="BX81" s="129"/>
      <c r="BY81" s="129"/>
      <c r="BZ81" s="129"/>
      <c r="CA81" s="129"/>
      <c r="CB81" s="129"/>
      <c r="CC81" s="129"/>
      <c r="CD81" s="129"/>
      <c r="CE81" s="129"/>
      <c r="CF81" s="129"/>
      <c r="CG81" s="129"/>
      <c r="CH81" s="129"/>
      <c r="CI81" s="129"/>
      <c r="CJ81" s="129"/>
      <c r="CK81" s="129"/>
      <c r="CL81" s="129"/>
      <c r="CM81" s="129"/>
      <c r="CN81" s="129"/>
      <c r="CO81" s="129"/>
      <c r="CP81" s="129"/>
      <c r="CQ81" s="129"/>
      <c r="CR81" s="129"/>
      <c r="CS81" s="129"/>
      <c r="CT81" s="129"/>
      <c r="CU81" s="129"/>
      <c r="CV81" s="129"/>
      <c r="CW81" s="129"/>
      <c r="CX81" s="129"/>
      <c r="CY81" s="69">
        <f t="shared" si="591"/>
        <v>0</v>
      </c>
      <c r="CZ81" s="69"/>
    </row>
    <row r="82" spans="1:130" s="1" customFormat="1" ht="20.100000000000001" customHeight="1" x14ac:dyDescent="0.25">
      <c r="A82" s="47" t="str">
        <f>'key dates'!A75</f>
        <v>FACILITY - DIVISION 22 - PLUMBING</v>
      </c>
      <c r="B82" s="48"/>
      <c r="C82" s="49">
        <f>'key dates'!D75</f>
        <v>0</v>
      </c>
      <c r="D82" s="123"/>
      <c r="E82" s="131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2"/>
      <c r="CI82" s="132"/>
      <c r="CJ82" s="132"/>
      <c r="CK82" s="132"/>
      <c r="CL82" s="132"/>
      <c r="CM82" s="132"/>
      <c r="CN82" s="132"/>
      <c r="CO82" s="132"/>
      <c r="CP82" s="132"/>
      <c r="CQ82" s="132"/>
      <c r="CR82" s="132"/>
      <c r="CS82" s="132"/>
      <c r="CT82" s="132"/>
      <c r="CU82" s="132"/>
      <c r="CV82" s="132"/>
      <c r="CW82" s="132"/>
      <c r="CX82" s="132"/>
      <c r="CY82" s="28">
        <f t="shared" si="591"/>
        <v>0</v>
      </c>
      <c r="CZ82" s="28"/>
    </row>
    <row r="83" spans="1:130" s="70" customFormat="1" ht="20.100000000000001" customHeight="1" x14ac:dyDescent="0.25">
      <c r="A83" s="76" t="str">
        <f>'key dates'!A76</f>
        <v>FACILITY - DIVISION 23 - HEATING, VENTILATING, AND AIR CONDITIONING</v>
      </c>
      <c r="B83" s="77"/>
      <c r="C83" s="78">
        <f>'key dates'!D76</f>
        <v>0</v>
      </c>
      <c r="D83" s="119"/>
      <c r="E83" s="128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129"/>
      <c r="BE83" s="129"/>
      <c r="BF83" s="129"/>
      <c r="BG83" s="129"/>
      <c r="BH83" s="129"/>
      <c r="BI83" s="129"/>
      <c r="BJ83" s="129"/>
      <c r="BK83" s="129"/>
      <c r="BL83" s="129"/>
      <c r="BM83" s="129"/>
      <c r="BN83" s="129"/>
      <c r="BO83" s="129"/>
      <c r="BP83" s="129"/>
      <c r="BQ83" s="129"/>
      <c r="BR83" s="129"/>
      <c r="BS83" s="129"/>
      <c r="BT83" s="129"/>
      <c r="BU83" s="129"/>
      <c r="BV83" s="129"/>
      <c r="BW83" s="129"/>
      <c r="BX83" s="129"/>
      <c r="BY83" s="129"/>
      <c r="BZ83" s="129"/>
      <c r="CA83" s="129"/>
      <c r="CB83" s="129"/>
      <c r="CC83" s="129"/>
      <c r="CD83" s="129"/>
      <c r="CE83" s="129"/>
      <c r="CF83" s="129"/>
      <c r="CG83" s="129"/>
      <c r="CH83" s="129"/>
      <c r="CI83" s="129"/>
      <c r="CJ83" s="129"/>
      <c r="CK83" s="129"/>
      <c r="CL83" s="129"/>
      <c r="CM83" s="129"/>
      <c r="CN83" s="129"/>
      <c r="CO83" s="129"/>
      <c r="CP83" s="129"/>
      <c r="CQ83" s="129"/>
      <c r="CR83" s="129"/>
      <c r="CS83" s="129"/>
      <c r="CT83" s="129"/>
      <c r="CU83" s="129"/>
      <c r="CV83" s="129"/>
      <c r="CW83" s="129"/>
      <c r="CX83" s="129"/>
      <c r="CY83" s="69">
        <f t="shared" si="591"/>
        <v>0</v>
      </c>
      <c r="CZ83" s="69"/>
    </row>
    <row r="84" spans="1:130" s="1" customFormat="1" ht="20.100000000000001" customHeight="1" x14ac:dyDescent="0.25">
      <c r="A84" s="47" t="str">
        <f>'key dates'!A77</f>
        <v>FACILITY - DIVISION 26 - ELECTRICAL</v>
      </c>
      <c r="B84" s="48"/>
      <c r="C84" s="49">
        <f>'key dates'!D77</f>
        <v>0</v>
      </c>
      <c r="D84" s="123"/>
      <c r="E84" s="131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132"/>
      <c r="BE84" s="132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2"/>
      <c r="BR84" s="132"/>
      <c r="BS84" s="132"/>
      <c r="BT84" s="132"/>
      <c r="BU84" s="132"/>
      <c r="BV84" s="132"/>
      <c r="BW84" s="132"/>
      <c r="BX84" s="132"/>
      <c r="BY84" s="132"/>
      <c r="BZ84" s="132"/>
      <c r="CA84" s="132"/>
      <c r="CB84" s="132"/>
      <c r="CC84" s="132"/>
      <c r="CD84" s="132"/>
      <c r="CE84" s="132"/>
      <c r="CF84" s="132"/>
      <c r="CG84" s="132"/>
      <c r="CH84" s="132"/>
      <c r="CI84" s="132"/>
      <c r="CJ84" s="132"/>
      <c r="CK84" s="132"/>
      <c r="CL84" s="132"/>
      <c r="CM84" s="132"/>
      <c r="CN84" s="132"/>
      <c r="CO84" s="132"/>
      <c r="CP84" s="132"/>
      <c r="CQ84" s="132"/>
      <c r="CR84" s="132"/>
      <c r="CS84" s="132"/>
      <c r="CT84" s="132"/>
      <c r="CU84" s="132"/>
      <c r="CV84" s="132"/>
      <c r="CW84" s="132"/>
      <c r="CX84" s="132"/>
      <c r="CY84" s="28">
        <f t="shared" si="591"/>
        <v>0</v>
      </c>
      <c r="CZ84" s="28"/>
    </row>
    <row r="85" spans="1:130" s="70" customFormat="1" ht="20.100000000000001" customHeight="1" x14ac:dyDescent="0.25">
      <c r="A85" s="76" t="str">
        <f>'key dates'!A78</f>
        <v>FACILITY - DIVISION 27 - COMMUNICATIONS</v>
      </c>
      <c r="B85" s="77"/>
      <c r="C85" s="78">
        <f>'key dates'!D78</f>
        <v>0</v>
      </c>
      <c r="D85" s="119"/>
      <c r="E85" s="128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29"/>
      <c r="BD85" s="129"/>
      <c r="BE85" s="129"/>
      <c r="BF85" s="129"/>
      <c r="BG85" s="129"/>
      <c r="BH85" s="129"/>
      <c r="BI85" s="129"/>
      <c r="BJ85" s="129"/>
      <c r="BK85" s="129"/>
      <c r="BL85" s="129"/>
      <c r="BM85" s="129"/>
      <c r="BN85" s="129"/>
      <c r="BO85" s="129"/>
      <c r="BP85" s="129"/>
      <c r="BQ85" s="129"/>
      <c r="BR85" s="129"/>
      <c r="BS85" s="129"/>
      <c r="BT85" s="129"/>
      <c r="BU85" s="129"/>
      <c r="BV85" s="129"/>
      <c r="BW85" s="129"/>
      <c r="BX85" s="129"/>
      <c r="BY85" s="129"/>
      <c r="BZ85" s="129"/>
      <c r="CA85" s="129"/>
      <c r="CB85" s="129"/>
      <c r="CC85" s="129"/>
      <c r="CD85" s="129"/>
      <c r="CE85" s="129"/>
      <c r="CF85" s="129"/>
      <c r="CG85" s="129"/>
      <c r="CH85" s="129"/>
      <c r="CI85" s="129"/>
      <c r="CJ85" s="129"/>
      <c r="CK85" s="129"/>
      <c r="CL85" s="129"/>
      <c r="CM85" s="129"/>
      <c r="CN85" s="129"/>
      <c r="CO85" s="129"/>
      <c r="CP85" s="129"/>
      <c r="CQ85" s="129"/>
      <c r="CR85" s="129"/>
      <c r="CS85" s="129"/>
      <c r="CT85" s="129"/>
      <c r="CU85" s="129"/>
      <c r="CV85" s="129"/>
      <c r="CW85" s="129"/>
      <c r="CX85" s="129"/>
      <c r="CY85" s="69">
        <f t="shared" si="591"/>
        <v>0</v>
      </c>
      <c r="CZ85" s="69"/>
    </row>
    <row r="86" spans="1:130" s="1" customFormat="1" ht="20.100000000000001" customHeight="1" x14ac:dyDescent="0.25">
      <c r="A86" s="47" t="str">
        <f>'key dates'!A79</f>
        <v>FACILITY - DIVISION 28 - ELECTRONIC SAFETY AND SECURITY</v>
      </c>
      <c r="B86" s="48"/>
      <c r="C86" s="49">
        <f>'key dates'!D79</f>
        <v>0</v>
      </c>
      <c r="D86" s="123"/>
      <c r="E86" s="131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132"/>
      <c r="BE86" s="132"/>
      <c r="BF86" s="132"/>
      <c r="BG86" s="132"/>
      <c r="BH86" s="132"/>
      <c r="BI86" s="132"/>
      <c r="BJ86" s="132"/>
      <c r="BK86" s="132"/>
      <c r="BL86" s="132"/>
      <c r="BM86" s="132"/>
      <c r="BN86" s="132"/>
      <c r="BO86" s="132"/>
      <c r="BP86" s="132"/>
      <c r="BQ86" s="132"/>
      <c r="BR86" s="132"/>
      <c r="BS86" s="132"/>
      <c r="BT86" s="132"/>
      <c r="BU86" s="132"/>
      <c r="BV86" s="132"/>
      <c r="BW86" s="132"/>
      <c r="BX86" s="132"/>
      <c r="BY86" s="132"/>
      <c r="BZ86" s="132"/>
      <c r="CA86" s="132"/>
      <c r="CB86" s="132"/>
      <c r="CC86" s="132"/>
      <c r="CD86" s="132"/>
      <c r="CE86" s="132"/>
      <c r="CF86" s="132"/>
      <c r="CG86" s="132"/>
      <c r="CH86" s="132"/>
      <c r="CI86" s="132"/>
      <c r="CJ86" s="132"/>
      <c r="CK86" s="132"/>
      <c r="CL86" s="132"/>
      <c r="CM86" s="132"/>
      <c r="CN86" s="132"/>
      <c r="CO86" s="132"/>
      <c r="CP86" s="132"/>
      <c r="CQ86" s="132"/>
      <c r="CR86" s="132"/>
      <c r="CS86" s="132"/>
      <c r="CT86" s="132"/>
      <c r="CU86" s="132"/>
      <c r="CV86" s="132"/>
      <c r="CW86" s="132"/>
      <c r="CX86" s="132"/>
      <c r="CY86" s="28">
        <f t="shared" ref="CY86:CY88" si="592">COUNTIF(D86:CX86,"=X")</f>
        <v>0</v>
      </c>
      <c r="CZ86" s="28"/>
    </row>
    <row r="87" spans="1:130" s="70" customFormat="1" ht="20.100000000000001" customHeight="1" x14ac:dyDescent="0.25">
      <c r="A87" s="76" t="str">
        <f>'key dates'!A80</f>
        <v>FACILITY - DIVISION 31 - EARTHWORK</v>
      </c>
      <c r="B87" s="77"/>
      <c r="C87" s="78">
        <f>'key dates'!D80</f>
        <v>0</v>
      </c>
      <c r="D87" s="119"/>
      <c r="E87" s="128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29"/>
      <c r="AF87" s="129"/>
      <c r="AG87" s="129"/>
      <c r="AH87" s="129"/>
      <c r="AI87" s="129"/>
      <c r="AJ87" s="129"/>
      <c r="AK87" s="129"/>
      <c r="AL87" s="129"/>
      <c r="AM87" s="129"/>
      <c r="AN87" s="129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29"/>
      <c r="BC87" s="129"/>
      <c r="BD87" s="129"/>
      <c r="BE87" s="129"/>
      <c r="BF87" s="129"/>
      <c r="BG87" s="129"/>
      <c r="BH87" s="129"/>
      <c r="BI87" s="129"/>
      <c r="BJ87" s="129"/>
      <c r="BK87" s="129"/>
      <c r="BL87" s="129"/>
      <c r="BM87" s="129"/>
      <c r="BN87" s="129"/>
      <c r="BO87" s="129"/>
      <c r="BP87" s="129"/>
      <c r="BQ87" s="129"/>
      <c r="BR87" s="129"/>
      <c r="BS87" s="129"/>
      <c r="BT87" s="129"/>
      <c r="BU87" s="129"/>
      <c r="BV87" s="129"/>
      <c r="BW87" s="129"/>
      <c r="BX87" s="129"/>
      <c r="BY87" s="129"/>
      <c r="BZ87" s="129"/>
      <c r="CA87" s="129"/>
      <c r="CB87" s="129"/>
      <c r="CC87" s="129"/>
      <c r="CD87" s="129"/>
      <c r="CE87" s="129"/>
      <c r="CF87" s="129"/>
      <c r="CG87" s="129"/>
      <c r="CH87" s="129"/>
      <c r="CI87" s="129"/>
      <c r="CJ87" s="129"/>
      <c r="CK87" s="129"/>
      <c r="CL87" s="129"/>
      <c r="CM87" s="129"/>
      <c r="CN87" s="129"/>
      <c r="CO87" s="129"/>
      <c r="CP87" s="129"/>
      <c r="CQ87" s="129"/>
      <c r="CR87" s="129"/>
      <c r="CS87" s="129"/>
      <c r="CT87" s="129"/>
      <c r="CU87" s="129"/>
      <c r="CV87" s="129"/>
      <c r="CW87" s="129"/>
      <c r="CX87" s="129"/>
      <c r="CY87" s="69">
        <f t="shared" si="592"/>
        <v>0</v>
      </c>
      <c r="CZ87" s="69"/>
    </row>
    <row r="88" spans="1:130" s="1" customFormat="1" ht="20.100000000000001" customHeight="1" thickBot="1" x14ac:dyDescent="0.3">
      <c r="A88" s="199" t="str">
        <f>'key dates'!A81</f>
        <v>PROJECT CLOSEOUT</v>
      </c>
      <c r="B88" s="200"/>
      <c r="C88" s="201">
        <f>'key dates'!D81</f>
        <v>1</v>
      </c>
      <c r="D88" s="123"/>
      <c r="E88" s="117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2"/>
      <c r="AF88" s="202"/>
      <c r="AG88" s="202"/>
      <c r="AH88" s="202"/>
      <c r="AI88" s="202"/>
      <c r="AJ88" s="202"/>
      <c r="AK88" s="202"/>
      <c r="AL88" s="202"/>
      <c r="AM88" s="202"/>
      <c r="AN88" s="202"/>
      <c r="AO88" s="202"/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2"/>
      <c r="BA88" s="202"/>
      <c r="BB88" s="202"/>
      <c r="BC88" s="202"/>
      <c r="BD88" s="202"/>
      <c r="BE88" s="202"/>
      <c r="BF88" s="202"/>
      <c r="BG88" s="202"/>
      <c r="BH88" s="202"/>
      <c r="BI88" s="202"/>
      <c r="BJ88" s="202"/>
      <c r="BK88" s="202"/>
      <c r="BL88" s="202" t="s">
        <v>59</v>
      </c>
      <c r="BM88" s="202"/>
      <c r="BN88" s="202"/>
      <c r="BO88" s="202"/>
      <c r="BP88" s="202"/>
      <c r="BQ88" s="202"/>
      <c r="BR88" s="202"/>
      <c r="BS88" s="202"/>
      <c r="BT88" s="202"/>
      <c r="BU88" s="202"/>
      <c r="BV88" s="202"/>
      <c r="BW88" s="202"/>
      <c r="BX88" s="202"/>
      <c r="BY88" s="202"/>
      <c r="BZ88" s="202"/>
      <c r="CA88" s="202"/>
      <c r="CB88" s="202"/>
      <c r="CC88" s="202"/>
      <c r="CD88" s="202"/>
      <c r="CE88" s="202"/>
      <c r="CF88" s="202"/>
      <c r="CG88" s="202"/>
      <c r="CH88" s="202"/>
      <c r="CI88" s="202"/>
      <c r="CJ88" s="202"/>
      <c r="CK88" s="202"/>
      <c r="CL88" s="202"/>
      <c r="CM88" s="202"/>
      <c r="CN88" s="202"/>
      <c r="CO88" s="202"/>
      <c r="CP88" s="202"/>
      <c r="CQ88" s="202"/>
      <c r="CR88" s="202"/>
      <c r="CS88" s="202"/>
      <c r="CT88" s="202"/>
      <c r="CU88" s="202"/>
      <c r="CV88" s="202"/>
      <c r="CW88" s="202"/>
      <c r="CX88" s="202"/>
      <c r="CY88" s="28">
        <f t="shared" si="592"/>
        <v>1</v>
      </c>
      <c r="CZ88" s="28"/>
    </row>
    <row r="89" spans="1:130" ht="63" customHeight="1" thickBot="1" x14ac:dyDescent="0.25">
      <c r="A89" s="246" t="s">
        <v>112</v>
      </c>
      <c r="B89" s="247"/>
      <c r="C89" s="248"/>
      <c r="D89" s="51">
        <f>D13</f>
        <v>42821</v>
      </c>
      <c r="E89" s="51">
        <f t="shared" ref="E89:AV89" si="593">D89+7</f>
        <v>42828</v>
      </c>
      <c r="F89" s="51">
        <f t="shared" si="593"/>
        <v>42835</v>
      </c>
      <c r="G89" s="51">
        <f t="shared" si="593"/>
        <v>42842</v>
      </c>
      <c r="H89" s="51">
        <f t="shared" si="593"/>
        <v>42849</v>
      </c>
      <c r="I89" s="51">
        <f t="shared" si="593"/>
        <v>42856</v>
      </c>
      <c r="J89" s="51">
        <f t="shared" si="593"/>
        <v>42863</v>
      </c>
      <c r="K89" s="51">
        <f t="shared" si="593"/>
        <v>42870</v>
      </c>
      <c r="L89" s="51">
        <f t="shared" si="593"/>
        <v>42877</v>
      </c>
      <c r="M89" s="51">
        <f t="shared" si="593"/>
        <v>42884</v>
      </c>
      <c r="N89" s="51">
        <f t="shared" si="593"/>
        <v>42891</v>
      </c>
      <c r="O89" s="51">
        <f t="shared" si="593"/>
        <v>42898</v>
      </c>
      <c r="P89" s="51">
        <f t="shared" si="593"/>
        <v>42905</v>
      </c>
      <c r="Q89" s="51">
        <f t="shared" si="593"/>
        <v>42912</v>
      </c>
      <c r="R89" s="51">
        <f t="shared" si="593"/>
        <v>42919</v>
      </c>
      <c r="S89" s="51">
        <f t="shared" si="593"/>
        <v>42926</v>
      </c>
      <c r="T89" s="51">
        <f t="shared" si="593"/>
        <v>42933</v>
      </c>
      <c r="U89" s="51">
        <f t="shared" si="593"/>
        <v>42940</v>
      </c>
      <c r="V89" s="51">
        <f t="shared" si="593"/>
        <v>42947</v>
      </c>
      <c r="W89" s="51">
        <f t="shared" si="593"/>
        <v>42954</v>
      </c>
      <c r="X89" s="51">
        <f t="shared" si="593"/>
        <v>42961</v>
      </c>
      <c r="Y89" s="51">
        <f t="shared" si="593"/>
        <v>42968</v>
      </c>
      <c r="Z89" s="51">
        <f t="shared" si="593"/>
        <v>42975</v>
      </c>
      <c r="AA89" s="51">
        <f t="shared" si="593"/>
        <v>42982</v>
      </c>
      <c r="AB89" s="51">
        <f t="shared" si="593"/>
        <v>42989</v>
      </c>
      <c r="AC89" s="51">
        <f t="shared" si="593"/>
        <v>42996</v>
      </c>
      <c r="AD89" s="51">
        <f t="shared" si="593"/>
        <v>43003</v>
      </c>
      <c r="AE89" s="51">
        <f t="shared" si="593"/>
        <v>43010</v>
      </c>
      <c r="AF89" s="51">
        <f t="shared" si="593"/>
        <v>43017</v>
      </c>
      <c r="AG89" s="51">
        <f t="shared" si="593"/>
        <v>43024</v>
      </c>
      <c r="AH89" s="51">
        <f t="shared" si="593"/>
        <v>43031</v>
      </c>
      <c r="AI89" s="51">
        <f t="shared" si="593"/>
        <v>43038</v>
      </c>
      <c r="AJ89" s="51">
        <f t="shared" si="593"/>
        <v>43045</v>
      </c>
      <c r="AK89" s="51">
        <f t="shared" si="593"/>
        <v>43052</v>
      </c>
      <c r="AL89" s="51">
        <f t="shared" si="593"/>
        <v>43059</v>
      </c>
      <c r="AM89" s="51">
        <f t="shared" si="593"/>
        <v>43066</v>
      </c>
      <c r="AN89" s="51">
        <f t="shared" si="593"/>
        <v>43073</v>
      </c>
      <c r="AO89" s="51">
        <f t="shared" si="593"/>
        <v>43080</v>
      </c>
      <c r="AP89" s="51">
        <f t="shared" si="593"/>
        <v>43087</v>
      </c>
      <c r="AQ89" s="51">
        <f t="shared" si="593"/>
        <v>43094</v>
      </c>
      <c r="AR89" s="51">
        <f t="shared" si="593"/>
        <v>43101</v>
      </c>
      <c r="AS89" s="51">
        <f t="shared" si="593"/>
        <v>43108</v>
      </c>
      <c r="AT89" s="51">
        <f t="shared" si="593"/>
        <v>43115</v>
      </c>
      <c r="AU89" s="51">
        <f t="shared" si="593"/>
        <v>43122</v>
      </c>
      <c r="AV89" s="51">
        <f t="shared" si="593"/>
        <v>43129</v>
      </c>
      <c r="AW89" s="51">
        <f t="shared" ref="AW89" si="594">AV89+7</f>
        <v>43136</v>
      </c>
      <c r="AX89" s="51">
        <f t="shared" ref="AX89" si="595">AW89+7</f>
        <v>43143</v>
      </c>
      <c r="AY89" s="51">
        <f t="shared" ref="AY89" si="596">AX89+7</f>
        <v>43150</v>
      </c>
      <c r="AZ89" s="51">
        <f t="shared" ref="AZ89" si="597">AY89+7</f>
        <v>43157</v>
      </c>
      <c r="BA89" s="51">
        <f t="shared" ref="BA89" si="598">AZ89+7</f>
        <v>43164</v>
      </c>
      <c r="BB89" s="51">
        <f t="shared" ref="BB89" si="599">BA89+7</f>
        <v>43171</v>
      </c>
      <c r="BC89" s="51">
        <f t="shared" ref="BC89" si="600">BB89+7</f>
        <v>43178</v>
      </c>
      <c r="BD89" s="51">
        <f t="shared" ref="BD89" si="601">BC89+7</f>
        <v>43185</v>
      </c>
      <c r="BE89" s="51">
        <f t="shared" ref="BE89" si="602">BD89+7</f>
        <v>43192</v>
      </c>
      <c r="BF89" s="51">
        <f t="shared" ref="BF89" si="603">BE89+7</f>
        <v>43199</v>
      </c>
      <c r="BG89" s="51">
        <f t="shared" ref="BG89" si="604">BF89+7</f>
        <v>43206</v>
      </c>
      <c r="BH89" s="51">
        <f t="shared" ref="BH89" si="605">BG89+7</f>
        <v>43213</v>
      </c>
      <c r="BI89" s="51">
        <f t="shared" ref="BI89" si="606">BH89+7</f>
        <v>43220</v>
      </c>
      <c r="BJ89" s="51">
        <f t="shared" ref="BJ89" si="607">BI89+7</f>
        <v>43227</v>
      </c>
      <c r="BK89" s="51">
        <f t="shared" ref="BK89" si="608">BJ89+7</f>
        <v>43234</v>
      </c>
      <c r="BL89" s="51">
        <f t="shared" ref="BL89" si="609">BK89+7</f>
        <v>43241</v>
      </c>
      <c r="BM89" s="51">
        <f t="shared" ref="BM89" si="610">BL89+7</f>
        <v>43248</v>
      </c>
      <c r="BN89" s="51">
        <f t="shared" ref="BN89" si="611">BM89+7</f>
        <v>43255</v>
      </c>
      <c r="BO89" s="51">
        <f t="shared" ref="BO89" si="612">BN89+7</f>
        <v>43262</v>
      </c>
      <c r="BP89" s="51">
        <f t="shared" ref="BP89" si="613">BO89+7</f>
        <v>43269</v>
      </c>
      <c r="BQ89" s="51">
        <f t="shared" ref="BQ89" si="614">BP89+7</f>
        <v>43276</v>
      </c>
      <c r="BR89" s="51">
        <f t="shared" ref="BR89" si="615">BQ89+7</f>
        <v>43283</v>
      </c>
      <c r="BS89" s="51">
        <f t="shared" ref="BS89" si="616">BR89+7</f>
        <v>43290</v>
      </c>
      <c r="BT89" s="51">
        <f t="shared" ref="BT89" si="617">BS89+7</f>
        <v>43297</v>
      </c>
      <c r="BU89" s="51">
        <f t="shared" ref="BU89" si="618">BT89+7</f>
        <v>43304</v>
      </c>
      <c r="BV89" s="51">
        <f t="shared" ref="BV89" si="619">BU89+7</f>
        <v>43311</v>
      </c>
      <c r="BW89" s="51">
        <f t="shared" ref="BW89" si="620">BV89+7</f>
        <v>43318</v>
      </c>
      <c r="BX89" s="51">
        <f t="shared" ref="BX89" si="621">BW89+7</f>
        <v>43325</v>
      </c>
      <c r="BY89" s="51">
        <f t="shared" ref="BY89" si="622">BX89+7</f>
        <v>43332</v>
      </c>
      <c r="BZ89" s="51">
        <f t="shared" ref="BZ89" si="623">BY89+7</f>
        <v>43339</v>
      </c>
      <c r="CA89" s="51">
        <f t="shared" ref="CA89" si="624">BZ89+7</f>
        <v>43346</v>
      </c>
      <c r="CB89" s="51">
        <f t="shared" ref="CB89" si="625">CA89+7</f>
        <v>43353</v>
      </c>
      <c r="CC89" s="51">
        <f t="shared" ref="CC89" si="626">CB89+7</f>
        <v>43360</v>
      </c>
      <c r="CD89" s="51">
        <f t="shared" ref="CD89" si="627">CC89+7</f>
        <v>43367</v>
      </c>
      <c r="CE89" s="51">
        <f t="shared" ref="CE89" si="628">CD89+7</f>
        <v>43374</v>
      </c>
      <c r="CF89" s="51">
        <f t="shared" ref="CF89" si="629">CE89+7</f>
        <v>43381</v>
      </c>
      <c r="CG89" s="51">
        <f t="shared" ref="CG89" si="630">CF89+7</f>
        <v>43388</v>
      </c>
      <c r="CH89" s="51">
        <f t="shared" ref="CH89" si="631">CG89+7</f>
        <v>43395</v>
      </c>
      <c r="CI89" s="51">
        <f t="shared" ref="CI89" si="632">CH89+7</f>
        <v>43402</v>
      </c>
      <c r="CJ89" s="51">
        <f t="shared" ref="CJ89" si="633">CI89+7</f>
        <v>43409</v>
      </c>
      <c r="CK89" s="51">
        <f t="shared" ref="CK89" si="634">CJ89+7</f>
        <v>43416</v>
      </c>
      <c r="CL89" s="51">
        <f t="shared" ref="CL89" si="635">CK89+7</f>
        <v>43423</v>
      </c>
      <c r="CM89" s="51">
        <f t="shared" ref="CM89" si="636">CL89+7</f>
        <v>43430</v>
      </c>
      <c r="CN89" s="51">
        <f t="shared" ref="CN89" si="637">CM89+7</f>
        <v>43437</v>
      </c>
      <c r="CO89" s="51">
        <f t="shared" ref="CO89" si="638">CN89+7</f>
        <v>43444</v>
      </c>
      <c r="CP89" s="51">
        <f t="shared" ref="CP89" si="639">CO89+7</f>
        <v>43451</v>
      </c>
      <c r="CQ89" s="51">
        <f t="shared" ref="CQ89" si="640">CP89+7</f>
        <v>43458</v>
      </c>
      <c r="CR89" s="51">
        <f t="shared" ref="CR89" si="641">CQ89+7</f>
        <v>43465</v>
      </c>
      <c r="CS89" s="51">
        <f t="shared" ref="CS89" si="642">CR89+7</f>
        <v>43472</v>
      </c>
      <c r="CT89" s="51">
        <f t="shared" ref="CT89" si="643">CS89+7</f>
        <v>43479</v>
      </c>
      <c r="CU89" s="51">
        <f t="shared" ref="CU89" si="644">CT89+7</f>
        <v>43486</v>
      </c>
      <c r="CV89" s="51">
        <f t="shared" ref="CV89" si="645">CU89+7</f>
        <v>43493</v>
      </c>
      <c r="CW89" s="51">
        <f t="shared" ref="CW89" si="646">CV89+7</f>
        <v>43500</v>
      </c>
      <c r="CX89" s="51">
        <f t="shared" ref="CX89" si="647">CW89+7</f>
        <v>43507</v>
      </c>
      <c r="CY89" s="6"/>
      <c r="CZ89" s="6"/>
      <c r="DA89" s="6"/>
      <c r="DB89" s="6"/>
      <c r="DC89" s="6"/>
      <c r="DD89" s="6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8"/>
      <c r="DR89" s="8"/>
      <c r="DS89" s="8"/>
      <c r="DT89" s="8"/>
      <c r="DU89" s="8"/>
      <c r="DV89" s="8"/>
      <c r="DW89" s="8"/>
      <c r="DX89" s="8"/>
      <c r="DY89" s="8"/>
      <c r="DZ89" s="8"/>
    </row>
    <row r="90" spans="1:130" ht="15" x14ac:dyDescent="0.2">
      <c r="A90" s="36"/>
      <c r="B90" s="36"/>
      <c r="C90" s="37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38"/>
      <c r="O90" s="38"/>
      <c r="P90" s="38"/>
      <c r="Q90" s="38"/>
      <c r="R90" s="38"/>
      <c r="S90" s="3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9"/>
      <c r="CZ90" s="29"/>
    </row>
    <row r="91" spans="1:130" ht="20.25" customHeight="1" thickBot="1" x14ac:dyDescent="0.25">
      <c r="A91" s="36"/>
      <c r="B91" s="36"/>
      <c r="C91" s="37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38"/>
      <c r="O91" s="38"/>
      <c r="P91" s="38"/>
      <c r="Q91" s="38"/>
      <c r="R91" s="38"/>
      <c r="S91" s="38"/>
      <c r="T91" s="28"/>
      <c r="U91" s="28"/>
      <c r="V91" s="28"/>
      <c r="W91" s="54"/>
      <c r="X91" s="54"/>
      <c r="Y91" s="54"/>
      <c r="Z91" s="54"/>
      <c r="AA91" s="54"/>
      <c r="AB91" s="54"/>
      <c r="AC91" s="54"/>
      <c r="AD91" s="54"/>
      <c r="AE91" s="54"/>
      <c r="AF91" s="273" t="s">
        <v>113</v>
      </c>
      <c r="AG91" s="273"/>
      <c r="AH91" s="273"/>
      <c r="AI91" s="273"/>
      <c r="AJ91" s="273"/>
      <c r="AK91" s="273"/>
      <c r="AL91" s="273" t="s">
        <v>114</v>
      </c>
      <c r="AM91" s="273"/>
      <c r="AN91" s="273"/>
      <c r="AO91" s="273"/>
      <c r="AP91" s="273"/>
      <c r="AQ91" s="273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9"/>
      <c r="DG91" s="29"/>
    </row>
    <row r="92" spans="1:130" ht="25.5" customHeight="1" thickBot="1" x14ac:dyDescent="0.35">
      <c r="A92" s="146" t="s">
        <v>49</v>
      </c>
      <c r="B92" s="148">
        <f ca="1">NOW()</f>
        <v>43542.669572106483</v>
      </c>
      <c r="C92" s="148"/>
      <c r="D92" s="147"/>
      <c r="E92" s="137"/>
      <c r="F92" s="136"/>
      <c r="G92" s="136"/>
      <c r="H92" s="136"/>
      <c r="I92" s="249" t="s">
        <v>111</v>
      </c>
      <c r="J92" s="250"/>
      <c r="K92" s="250"/>
      <c r="L92" s="250"/>
      <c r="M92" s="250"/>
      <c r="N92" s="250"/>
      <c r="O92" s="250"/>
      <c r="P92" s="250"/>
      <c r="Q92" s="251">
        <f>B21</f>
        <v>42828</v>
      </c>
      <c r="R92" s="251"/>
      <c r="S92" s="251"/>
      <c r="T92" s="251"/>
      <c r="U92" s="251"/>
      <c r="V92" s="252"/>
      <c r="W92" s="182"/>
      <c r="X92" s="183"/>
      <c r="Y92" s="183"/>
      <c r="Z92" s="183"/>
      <c r="AA92" s="183"/>
      <c r="AB92" s="183"/>
      <c r="AC92" s="277" t="s">
        <v>115</v>
      </c>
      <c r="AD92" s="277"/>
      <c r="AE92" s="278"/>
      <c r="AF92" s="279">
        <f>Q92</f>
        <v>42828</v>
      </c>
      <c r="AG92" s="279"/>
      <c r="AH92" s="279"/>
      <c r="AI92" s="279"/>
      <c r="AJ92" s="279"/>
      <c r="AK92" s="279"/>
      <c r="AL92" s="276">
        <v>43191</v>
      </c>
      <c r="AM92" s="276"/>
      <c r="AN92" s="276"/>
      <c r="AO92" s="276"/>
      <c r="AP92" s="276"/>
      <c r="AQ92" s="276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  <c r="BI92" s="147"/>
      <c r="BJ92" s="147"/>
      <c r="BK92" s="147"/>
      <c r="BL92" s="147"/>
      <c r="BM92" s="147"/>
      <c r="BN92" s="147"/>
      <c r="BO92" s="147"/>
      <c r="BP92" s="147"/>
      <c r="BQ92" s="147"/>
      <c r="BR92" s="147"/>
      <c r="BS92" s="147"/>
      <c r="BT92" s="147"/>
      <c r="BU92" s="111"/>
      <c r="BV92" s="186"/>
      <c r="BW92" s="4"/>
      <c r="BX92" s="55" t="s">
        <v>94</v>
      </c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47"/>
      <c r="CJ92" s="147"/>
      <c r="CK92" s="147"/>
      <c r="CL92" s="147"/>
      <c r="CM92" s="147"/>
      <c r="CN92" s="147"/>
      <c r="CO92" s="147"/>
      <c r="CP92" s="147"/>
      <c r="CQ92" s="147"/>
      <c r="CR92" s="147"/>
      <c r="CS92" s="147"/>
      <c r="CT92" s="147"/>
      <c r="CU92" s="147"/>
      <c r="CV92" s="147"/>
      <c r="CW92" s="147"/>
      <c r="CX92" s="147"/>
      <c r="CY92" s="147"/>
      <c r="CZ92" s="147"/>
      <c r="DA92" s="147"/>
      <c r="DB92" s="147"/>
      <c r="DC92" s="147"/>
      <c r="DD92" s="147"/>
      <c r="DE92" s="147"/>
      <c r="DG92" s="29"/>
    </row>
    <row r="93" spans="1:130" ht="25.5" customHeight="1" thickBot="1" x14ac:dyDescent="0.35">
      <c r="A93" s="29"/>
      <c r="B93" s="29"/>
      <c r="C93" s="29"/>
      <c r="D93" s="29"/>
      <c r="E93" s="136"/>
      <c r="F93" s="136"/>
      <c r="G93" s="136"/>
      <c r="H93" s="136"/>
      <c r="I93" s="253" t="s">
        <v>110</v>
      </c>
      <c r="J93" s="254"/>
      <c r="K93" s="254"/>
      <c r="L93" s="254"/>
      <c r="M93" s="254"/>
      <c r="N93" s="254"/>
      <c r="O93" s="254"/>
      <c r="P93" s="254"/>
      <c r="Q93" s="281">
        <f>AL93</f>
        <v>43231</v>
      </c>
      <c r="R93" s="281"/>
      <c r="S93" s="281"/>
      <c r="T93" s="281"/>
      <c r="U93" s="281"/>
      <c r="V93" s="282"/>
      <c r="W93" s="182"/>
      <c r="X93" s="183"/>
      <c r="Y93" s="183"/>
      <c r="Z93" s="183"/>
      <c r="AA93" s="183"/>
      <c r="AB93" s="183"/>
      <c r="AC93" s="277" t="s">
        <v>116</v>
      </c>
      <c r="AD93" s="277"/>
      <c r="AE93" s="278"/>
      <c r="AF93" s="276">
        <v>43069</v>
      </c>
      <c r="AG93" s="276"/>
      <c r="AH93" s="276"/>
      <c r="AI93" s="276"/>
      <c r="AJ93" s="276"/>
      <c r="AK93" s="276"/>
      <c r="AL93" s="276">
        <v>43231</v>
      </c>
      <c r="AM93" s="276"/>
      <c r="AN93" s="276"/>
      <c r="AO93" s="276"/>
      <c r="AP93" s="276"/>
      <c r="AQ93" s="276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54"/>
      <c r="BW93" s="54"/>
      <c r="BX93" s="109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G93" s="29"/>
    </row>
    <row r="94" spans="1:130" ht="25.5" customHeight="1" thickBot="1" x14ac:dyDescent="0.35">
      <c r="A94" s="29"/>
      <c r="B94" s="29"/>
      <c r="C94" s="29"/>
      <c r="D94" s="29"/>
      <c r="E94" s="136"/>
      <c r="F94" s="136"/>
      <c r="G94" s="136"/>
      <c r="H94" s="136"/>
      <c r="I94" s="239" t="s">
        <v>107</v>
      </c>
      <c r="J94" s="240"/>
      <c r="K94" s="240"/>
      <c r="L94" s="240"/>
      <c r="M94" s="240"/>
      <c r="N94" s="240"/>
      <c r="O94" s="240"/>
      <c r="P94" s="240"/>
      <c r="Q94" s="241">
        <f>(AF93-AF92)+(AL93-AL92)+2</f>
        <v>283</v>
      </c>
      <c r="R94" s="241"/>
      <c r="S94" s="241"/>
      <c r="T94" s="241"/>
      <c r="U94" s="241"/>
      <c r="V94" s="242"/>
      <c r="W94" s="145"/>
      <c r="X94" s="145"/>
      <c r="Y94" s="86"/>
      <c r="Z94" s="86"/>
      <c r="AA94" s="86"/>
      <c r="AB94" s="134"/>
      <c r="AC94" s="135"/>
      <c r="AD94" s="135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87"/>
      <c r="BW94" s="54"/>
      <c r="BX94" s="55" t="s">
        <v>95</v>
      </c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Z94" s="29"/>
    </row>
    <row r="95" spans="1:130" ht="15" customHeight="1" thickBot="1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Z95" s="29"/>
    </row>
    <row r="96" spans="1:130" ht="30.75" customHeight="1" thickBot="1" x14ac:dyDescent="0.35">
      <c r="A96" s="232"/>
      <c r="B96" s="28"/>
      <c r="C96" s="29"/>
      <c r="D96" s="283" t="s">
        <v>151</v>
      </c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5"/>
      <c r="Q96" s="286" t="s">
        <v>152</v>
      </c>
      <c r="R96" s="286"/>
      <c r="S96" s="286"/>
      <c r="T96" s="286"/>
      <c r="U96" s="286"/>
      <c r="V96" s="287"/>
      <c r="W96" s="29"/>
      <c r="X96" s="29"/>
      <c r="Y96" s="29"/>
      <c r="Z96" s="29"/>
      <c r="AA96" s="29"/>
      <c r="AB96" s="29"/>
      <c r="AC96" s="29"/>
      <c r="AD96" s="29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Z96" s="29"/>
    </row>
    <row r="97" spans="1:104" ht="18.75" customHeight="1" x14ac:dyDescent="0.2">
      <c r="A97" s="149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  <c r="CC97" s="112"/>
      <c r="CD97" s="112"/>
      <c r="CE97" s="112"/>
      <c r="CF97" s="112"/>
      <c r="CG97" s="112"/>
      <c r="CH97" s="112"/>
      <c r="CI97" s="112"/>
      <c r="CJ97" s="112"/>
      <c r="CK97" s="112"/>
      <c r="CL97" s="112"/>
      <c r="CM97" s="112"/>
      <c r="CN97" s="112"/>
      <c r="CO97" s="112"/>
      <c r="CP97" s="112"/>
      <c r="CQ97" s="112"/>
      <c r="CR97" s="112"/>
      <c r="CS97" s="112"/>
      <c r="CT97" s="112"/>
      <c r="CU97" s="112"/>
      <c r="CV97" s="112"/>
      <c r="CW97" s="112"/>
      <c r="CX97" s="112"/>
      <c r="CZ97" s="29"/>
    </row>
    <row r="98" spans="1:104" ht="15" x14ac:dyDescent="0.2">
      <c r="A98" s="243" t="s">
        <v>58</v>
      </c>
      <c r="B98" s="243"/>
      <c r="C98" s="243"/>
      <c r="D98" s="29">
        <f t="shared" ref="D98:AI98" si="648">COUNTIF(D24:D88,"=X")</f>
        <v>0</v>
      </c>
      <c r="E98" s="29">
        <f t="shared" si="648"/>
        <v>0</v>
      </c>
      <c r="F98" s="29">
        <f t="shared" si="648"/>
        <v>0</v>
      </c>
      <c r="G98" s="29">
        <f t="shared" si="648"/>
        <v>1</v>
      </c>
      <c r="H98" s="29">
        <f t="shared" si="648"/>
        <v>1</v>
      </c>
      <c r="I98" s="29">
        <f t="shared" si="648"/>
        <v>1</v>
      </c>
      <c r="J98" s="29">
        <f t="shared" si="648"/>
        <v>0</v>
      </c>
      <c r="K98" s="29">
        <f t="shared" si="648"/>
        <v>0</v>
      </c>
      <c r="L98" s="29">
        <f t="shared" si="648"/>
        <v>0</v>
      </c>
      <c r="M98" s="29">
        <f t="shared" si="648"/>
        <v>0</v>
      </c>
      <c r="N98" s="29">
        <f t="shared" si="648"/>
        <v>0</v>
      </c>
      <c r="O98" s="29">
        <f t="shared" si="648"/>
        <v>0</v>
      </c>
      <c r="P98" s="29">
        <f t="shared" si="648"/>
        <v>0</v>
      </c>
      <c r="Q98" s="29">
        <f t="shared" si="648"/>
        <v>0</v>
      </c>
      <c r="R98" s="29">
        <f t="shared" si="648"/>
        <v>0</v>
      </c>
      <c r="S98" s="29">
        <f t="shared" si="648"/>
        <v>1</v>
      </c>
      <c r="T98" s="29">
        <f t="shared" si="648"/>
        <v>1</v>
      </c>
      <c r="U98" s="29">
        <f t="shared" si="648"/>
        <v>0</v>
      </c>
      <c r="V98" s="29">
        <f t="shared" si="648"/>
        <v>0</v>
      </c>
      <c r="W98" s="29">
        <f t="shared" si="648"/>
        <v>2</v>
      </c>
      <c r="X98" s="29">
        <f t="shared" si="648"/>
        <v>2</v>
      </c>
      <c r="Y98" s="29">
        <f t="shared" si="648"/>
        <v>1</v>
      </c>
      <c r="Z98" s="29">
        <f t="shared" si="648"/>
        <v>2</v>
      </c>
      <c r="AA98" s="29">
        <f t="shared" si="648"/>
        <v>1</v>
      </c>
      <c r="AB98" s="29">
        <f t="shared" si="648"/>
        <v>1</v>
      </c>
      <c r="AC98" s="29">
        <f t="shared" si="648"/>
        <v>1</v>
      </c>
      <c r="AD98" s="29">
        <f t="shared" si="648"/>
        <v>1</v>
      </c>
      <c r="AE98" s="29">
        <f t="shared" si="648"/>
        <v>1</v>
      </c>
      <c r="AF98" s="29">
        <f t="shared" si="648"/>
        <v>1</v>
      </c>
      <c r="AG98" s="29">
        <f t="shared" si="648"/>
        <v>2</v>
      </c>
      <c r="AH98" s="29">
        <f t="shared" si="648"/>
        <v>1</v>
      </c>
      <c r="AI98" s="29">
        <f t="shared" si="648"/>
        <v>2</v>
      </c>
      <c r="AJ98" s="29">
        <f t="shared" ref="AJ98:BO98" si="649">COUNTIF(AJ24:AJ88,"=X")</f>
        <v>0</v>
      </c>
      <c r="AK98" s="29">
        <f t="shared" si="649"/>
        <v>3</v>
      </c>
      <c r="AL98" s="29">
        <f t="shared" si="649"/>
        <v>1</v>
      </c>
      <c r="AM98" s="29">
        <f t="shared" si="649"/>
        <v>1</v>
      </c>
      <c r="AN98" s="29">
        <f t="shared" si="649"/>
        <v>0</v>
      </c>
      <c r="AO98" s="29">
        <f t="shared" si="649"/>
        <v>0</v>
      </c>
      <c r="AP98" s="29">
        <f t="shared" si="649"/>
        <v>0</v>
      </c>
      <c r="AQ98" s="29">
        <f t="shared" si="649"/>
        <v>0</v>
      </c>
      <c r="AR98" s="29">
        <f t="shared" si="649"/>
        <v>0</v>
      </c>
      <c r="AS98" s="29">
        <f t="shared" si="649"/>
        <v>0</v>
      </c>
      <c r="AT98" s="29">
        <f t="shared" si="649"/>
        <v>0</v>
      </c>
      <c r="AU98" s="29">
        <f t="shared" si="649"/>
        <v>0</v>
      </c>
      <c r="AV98" s="29">
        <f t="shared" si="649"/>
        <v>0</v>
      </c>
      <c r="AW98" s="29">
        <f t="shared" si="649"/>
        <v>0</v>
      </c>
      <c r="AX98" s="29">
        <f t="shared" si="649"/>
        <v>0</v>
      </c>
      <c r="AY98" s="29">
        <f t="shared" si="649"/>
        <v>0</v>
      </c>
      <c r="AZ98" s="29">
        <f t="shared" si="649"/>
        <v>0</v>
      </c>
      <c r="BA98" s="29">
        <f t="shared" si="649"/>
        <v>0</v>
      </c>
      <c r="BB98" s="29">
        <f t="shared" si="649"/>
        <v>0</v>
      </c>
      <c r="BC98" s="29">
        <f t="shared" si="649"/>
        <v>0</v>
      </c>
      <c r="BD98" s="29">
        <f t="shared" si="649"/>
        <v>0</v>
      </c>
      <c r="BE98" s="29">
        <f t="shared" si="649"/>
        <v>0</v>
      </c>
      <c r="BF98" s="29">
        <f t="shared" si="649"/>
        <v>0</v>
      </c>
      <c r="BG98" s="29">
        <f t="shared" si="649"/>
        <v>1</v>
      </c>
      <c r="BH98" s="29">
        <f t="shared" si="649"/>
        <v>1</v>
      </c>
      <c r="BI98" s="29">
        <f t="shared" si="649"/>
        <v>1</v>
      </c>
      <c r="BJ98" s="29">
        <f t="shared" si="649"/>
        <v>0</v>
      </c>
      <c r="BK98" s="29">
        <f t="shared" si="649"/>
        <v>0</v>
      </c>
      <c r="BL98" s="29">
        <f t="shared" si="649"/>
        <v>1</v>
      </c>
      <c r="BM98" s="29">
        <f t="shared" si="649"/>
        <v>0</v>
      </c>
      <c r="BN98" s="29">
        <f t="shared" si="649"/>
        <v>0</v>
      </c>
      <c r="BO98" s="29">
        <f t="shared" si="649"/>
        <v>0</v>
      </c>
      <c r="BP98" s="29">
        <f t="shared" ref="BP98:CX98" si="650">COUNTIF(BP24:BP88,"=X")</f>
        <v>0</v>
      </c>
      <c r="BQ98" s="29">
        <f t="shared" si="650"/>
        <v>0</v>
      </c>
      <c r="BR98" s="29">
        <f t="shared" si="650"/>
        <v>0</v>
      </c>
      <c r="BS98" s="29">
        <f t="shared" si="650"/>
        <v>0</v>
      </c>
      <c r="BT98" s="29">
        <f t="shared" si="650"/>
        <v>0</v>
      </c>
      <c r="BU98" s="29">
        <f t="shared" si="650"/>
        <v>0</v>
      </c>
      <c r="BV98" s="29">
        <f t="shared" si="650"/>
        <v>0</v>
      </c>
      <c r="BW98" s="29">
        <f t="shared" si="650"/>
        <v>0</v>
      </c>
      <c r="BX98" s="29">
        <f t="shared" si="650"/>
        <v>0</v>
      </c>
      <c r="BY98" s="29">
        <f t="shared" si="650"/>
        <v>0</v>
      </c>
      <c r="BZ98" s="29">
        <f t="shared" si="650"/>
        <v>0</v>
      </c>
      <c r="CA98" s="29">
        <f t="shared" si="650"/>
        <v>0</v>
      </c>
      <c r="CB98" s="29">
        <f t="shared" si="650"/>
        <v>0</v>
      </c>
      <c r="CC98" s="29">
        <f t="shared" si="650"/>
        <v>0</v>
      </c>
      <c r="CD98" s="29">
        <f t="shared" si="650"/>
        <v>0</v>
      </c>
      <c r="CE98" s="29">
        <f t="shared" si="650"/>
        <v>0</v>
      </c>
      <c r="CF98" s="29">
        <f t="shared" si="650"/>
        <v>0</v>
      </c>
      <c r="CG98" s="29">
        <f t="shared" si="650"/>
        <v>0</v>
      </c>
      <c r="CH98" s="29">
        <f t="shared" si="650"/>
        <v>0</v>
      </c>
      <c r="CI98" s="29">
        <f t="shared" si="650"/>
        <v>0</v>
      </c>
      <c r="CJ98" s="29">
        <f t="shared" si="650"/>
        <v>0</v>
      </c>
      <c r="CK98" s="29">
        <f t="shared" si="650"/>
        <v>0</v>
      </c>
      <c r="CL98" s="29">
        <f t="shared" si="650"/>
        <v>0</v>
      </c>
      <c r="CM98" s="29">
        <f t="shared" si="650"/>
        <v>0</v>
      </c>
      <c r="CN98" s="29">
        <f t="shared" si="650"/>
        <v>0</v>
      </c>
      <c r="CO98" s="29">
        <f t="shared" si="650"/>
        <v>0</v>
      </c>
      <c r="CP98" s="29">
        <f t="shared" si="650"/>
        <v>0</v>
      </c>
      <c r="CQ98" s="29">
        <f t="shared" si="650"/>
        <v>0</v>
      </c>
      <c r="CR98" s="29">
        <f t="shared" si="650"/>
        <v>0</v>
      </c>
      <c r="CS98" s="29">
        <f t="shared" si="650"/>
        <v>0</v>
      </c>
      <c r="CT98" s="29">
        <f t="shared" si="650"/>
        <v>0</v>
      </c>
      <c r="CU98" s="29">
        <f t="shared" si="650"/>
        <v>0</v>
      </c>
      <c r="CV98" s="29">
        <f t="shared" si="650"/>
        <v>0</v>
      </c>
      <c r="CW98" s="29">
        <f t="shared" si="650"/>
        <v>0</v>
      </c>
      <c r="CX98" s="29">
        <f t="shared" si="650"/>
        <v>0</v>
      </c>
      <c r="CY98" s="29"/>
      <c r="CZ98" s="29"/>
    </row>
    <row r="99" spans="1:104" ht="15" x14ac:dyDescent="0.2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</row>
    <row r="100" spans="1:104" ht="15" x14ac:dyDescent="0.2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</row>
    <row r="101" spans="1:104" ht="15" x14ac:dyDescent="0.2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</row>
    <row r="102" spans="1:104" ht="15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</row>
    <row r="103" spans="1:104" ht="15" x14ac:dyDescent="0.2">
      <c r="A103" s="140"/>
      <c r="B103" s="38"/>
      <c r="C103" s="28"/>
      <c r="D103" s="28"/>
      <c r="E103" s="1"/>
      <c r="F103" s="1"/>
      <c r="G103" s="1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</row>
    <row r="104" spans="1:104" ht="18" x14ac:dyDescent="0.25">
      <c r="A104" s="141"/>
      <c r="B104" s="143"/>
      <c r="C104" s="144"/>
      <c r="D104" s="28"/>
      <c r="E104" s="1"/>
      <c r="F104" s="1"/>
      <c r="G104" s="1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</row>
    <row r="105" spans="1:104" ht="18" x14ac:dyDescent="0.25">
      <c r="A105" s="142"/>
      <c r="B105" s="143"/>
      <c r="C105" s="14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28"/>
      <c r="Z105" s="28"/>
      <c r="AA105" s="28"/>
      <c r="AB105" s="28"/>
      <c r="AC105" s="28"/>
      <c r="AD105" s="28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</row>
    <row r="106" spans="1:104" ht="18" x14ac:dyDescent="0.25">
      <c r="A106" s="142"/>
      <c r="B106" s="143"/>
      <c r="C106" s="14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28"/>
      <c r="Z106" s="28"/>
      <c r="AA106" s="28"/>
      <c r="AB106" s="28"/>
      <c r="AC106" s="28"/>
      <c r="AD106" s="28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</row>
    <row r="107" spans="1:104" ht="18" x14ac:dyDescent="0.25">
      <c r="A107" s="1"/>
      <c r="B107" s="14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28"/>
      <c r="Z107" s="28"/>
      <c r="AA107" s="28"/>
      <c r="AB107" s="28"/>
      <c r="AC107" s="28"/>
      <c r="AD107" s="28"/>
      <c r="AE107" s="29"/>
      <c r="AF107" s="29"/>
      <c r="AG107" s="29"/>
      <c r="AH107" s="87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</row>
    <row r="108" spans="1:104" ht="18" x14ac:dyDescent="0.25">
      <c r="A108" s="1"/>
      <c r="B108" s="14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104" ht="16.5" x14ac:dyDescent="0.2">
      <c r="A109" s="35"/>
      <c r="B109" s="35"/>
      <c r="C109" s="35"/>
      <c r="D109" s="1"/>
      <c r="E109" s="1"/>
      <c r="F109" s="1"/>
      <c r="G109" s="1"/>
      <c r="H109" s="35"/>
      <c r="I109" s="35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1"/>
      <c r="Z109" s="1"/>
      <c r="AA109" s="1"/>
      <c r="AB109" s="1"/>
      <c r="AC109" s="1"/>
      <c r="AD109" s="1"/>
      <c r="AG109" s="91"/>
    </row>
    <row r="110" spans="1:104" ht="16.5" x14ac:dyDescent="0.2">
      <c r="A110" s="35"/>
      <c r="B110" s="35"/>
      <c r="C110" s="35"/>
      <c r="D110" s="1"/>
      <c r="E110" s="1"/>
      <c r="F110" s="1"/>
      <c r="G110" s="1"/>
      <c r="H110" s="35"/>
      <c r="I110" s="35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1"/>
      <c r="Z110" s="1"/>
      <c r="AA110" s="1"/>
      <c r="AB110" s="1"/>
      <c r="AC110" s="1"/>
      <c r="AD110" s="1"/>
    </row>
    <row r="111" spans="1:104" ht="16.5" x14ac:dyDescent="0.2">
      <c r="A111" s="35"/>
      <c r="B111" s="35"/>
      <c r="C111" s="35"/>
      <c r="D111" s="1"/>
      <c r="E111" s="1"/>
      <c r="F111" s="1"/>
      <c r="G111" s="1"/>
      <c r="H111" s="35"/>
      <c r="I111" s="35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1"/>
      <c r="Z111" s="1"/>
      <c r="AA111" s="1"/>
      <c r="AB111" s="1"/>
      <c r="AC111" s="1"/>
      <c r="AD111" s="1"/>
    </row>
    <row r="112" spans="1:104" ht="16.5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1"/>
      <c r="Z112" s="1"/>
      <c r="AA112" s="1"/>
      <c r="AB112" s="1"/>
      <c r="AC112" s="1"/>
      <c r="AD112" s="1"/>
    </row>
    <row r="113" spans="1:30" ht="16.5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1"/>
      <c r="Z113" s="1"/>
      <c r="AA113" s="1"/>
      <c r="AB113" s="1"/>
      <c r="AC113" s="1"/>
      <c r="AD113" s="1"/>
    </row>
    <row r="114" spans="1:3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</sheetData>
  <dataConsolidate function="count">
    <dataRefs count="1">
      <dataRef ref="B26" sheet="2 yr calendar"/>
    </dataRefs>
  </dataConsolidate>
  <mergeCells count="41">
    <mergeCell ref="I94:P94"/>
    <mergeCell ref="Q94:V94"/>
    <mergeCell ref="A98:C98"/>
    <mergeCell ref="B20:C20"/>
    <mergeCell ref="B21:C21"/>
    <mergeCell ref="A89:C89"/>
    <mergeCell ref="I92:P92"/>
    <mergeCell ref="Q92:V92"/>
    <mergeCell ref="I93:P93"/>
    <mergeCell ref="Q93:V93"/>
    <mergeCell ref="D96:P96"/>
    <mergeCell ref="Q96:V96"/>
    <mergeCell ref="A1:CX1"/>
    <mergeCell ref="B12:C12"/>
    <mergeCell ref="A13:C13"/>
    <mergeCell ref="A2:CX2"/>
    <mergeCell ref="AL10:BA10"/>
    <mergeCell ref="W9:AB9"/>
    <mergeCell ref="AL9:BA9"/>
    <mergeCell ref="BE9:BJ9"/>
    <mergeCell ref="D9:S9"/>
    <mergeCell ref="A5:CX5"/>
    <mergeCell ref="A4:CX4"/>
    <mergeCell ref="A3:CX3"/>
    <mergeCell ref="D10:S10"/>
    <mergeCell ref="D7:BJ7"/>
    <mergeCell ref="AF93:AK93"/>
    <mergeCell ref="AL92:AQ92"/>
    <mergeCell ref="B14:C14"/>
    <mergeCell ref="D14:D22"/>
    <mergeCell ref="B16:C16"/>
    <mergeCell ref="B17:C17"/>
    <mergeCell ref="B18:C18"/>
    <mergeCell ref="B19:C19"/>
    <mergeCell ref="AL93:AQ93"/>
    <mergeCell ref="AC92:AE92"/>
    <mergeCell ref="AC93:AE93"/>
    <mergeCell ref="AF91:AK91"/>
    <mergeCell ref="AL91:AQ91"/>
    <mergeCell ref="AF92:AK92"/>
    <mergeCell ref="B15:C15"/>
  </mergeCells>
  <conditionalFormatting sqref="D14:CX15 E16:CX22 D23:CX88">
    <cfRule type="expression" dxfId="29" priority="33">
      <formula>OR(MONTH(D$13)&gt;11,MONTH(D$13)&lt;4)</formula>
    </cfRule>
  </conditionalFormatting>
  <conditionalFormatting sqref="D98:CX98">
    <cfRule type="cellIs" dxfId="28" priority="32" stopIfTrue="1" operator="greaterThanOrEqual">
      <formula>1</formula>
    </cfRule>
  </conditionalFormatting>
  <conditionalFormatting sqref="D12:CX12">
    <cfRule type="notContainsBlanks" dxfId="27" priority="34">
      <formula>LEN(TRIM(D12))&gt;0</formula>
    </cfRule>
  </conditionalFormatting>
  <conditionalFormatting sqref="E13:CX13 E89:CX89">
    <cfRule type="expression" dxfId="26" priority="30">
      <formula>OR(MONTH(E13)&gt;MONTH(D13),MONTH(D13)-MONTH(E13)=11)</formula>
    </cfRule>
  </conditionalFormatting>
  <conditionalFormatting sqref="D14:CX15 E16:CX22 D23:CX88">
    <cfRule type="containsText" dxfId="25" priority="31" stopIfTrue="1" operator="containsText" text="X">
      <formula>NOT(ISERROR(SEARCH("X",D14)))</formula>
    </cfRule>
  </conditionalFormatting>
  <conditionalFormatting sqref="D89">
    <cfRule type="expression" dxfId="24" priority="29">
      <formula>OR(MONTH(D89)&gt;MONTH(C89),MONTH(C89)-MONTH(D89)=11)</formula>
    </cfRule>
  </conditionalFormatting>
  <conditionalFormatting sqref="D23:CX88">
    <cfRule type="expression" dxfId="23" priority="367" stopIfTrue="1">
      <formula>$C23&gt;$CY23</formula>
    </cfRule>
    <cfRule type="expression" dxfId="22" priority="368" stopIfTrue="1">
      <formula>$C23&lt;$CY23</formula>
    </cfRule>
  </conditionalFormatting>
  <printOptions horizontalCentered="1" verticalCentered="1"/>
  <pageMargins left="0.25" right="0.25" top="0.75" bottom="0.25" header="0.3" footer="0.3"/>
  <pageSetup paperSize="17" scale="37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Invalid Entry" error="Select a Description" promptTitle="Select a Description">
          <x14:formula1>
            <xm:f>'Drop Down Lists'!$A$2:$A$28</xm:f>
          </x14:formula1>
          <xm:sqref>D7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GD115"/>
  <sheetViews>
    <sheetView zoomScale="70" zoomScaleNormal="70" zoomScaleSheetLayoutView="75" workbookViewId="0">
      <selection activeCell="AI26" sqref="AI26"/>
    </sheetView>
  </sheetViews>
  <sheetFormatPr defaultRowHeight="12.75" x14ac:dyDescent="0.2"/>
  <cols>
    <col min="1" max="1" width="67.140625" style="5" customWidth="1"/>
    <col min="2" max="2" width="23.7109375" style="5" customWidth="1"/>
    <col min="3" max="3" width="9.7109375" style="5" customWidth="1"/>
    <col min="4" max="158" width="3.7109375" style="5" customWidth="1"/>
    <col min="159" max="16384" width="9.140625" style="5"/>
  </cols>
  <sheetData>
    <row r="1" spans="1:186" ht="24.75" customHeight="1" x14ac:dyDescent="0.2">
      <c r="A1" s="271" t="s">
        <v>135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BU1" s="271"/>
      <c r="BV1" s="271"/>
      <c r="BW1" s="271"/>
      <c r="BX1" s="271"/>
      <c r="BY1" s="271"/>
      <c r="BZ1" s="271"/>
      <c r="CA1" s="271"/>
      <c r="CB1" s="271"/>
      <c r="CC1" s="271"/>
      <c r="CD1" s="271"/>
      <c r="CE1" s="271"/>
      <c r="CF1" s="271"/>
      <c r="CG1" s="271"/>
      <c r="CH1" s="271"/>
      <c r="CI1" s="271"/>
      <c r="CJ1" s="271"/>
      <c r="CK1" s="271"/>
      <c r="CL1" s="271"/>
      <c r="CM1" s="271"/>
      <c r="CN1" s="271"/>
      <c r="CO1" s="271"/>
      <c r="CP1" s="271"/>
      <c r="CQ1" s="271"/>
      <c r="CR1" s="271"/>
      <c r="CS1" s="271"/>
      <c r="CT1" s="271"/>
      <c r="CU1" s="271"/>
      <c r="CV1" s="271"/>
      <c r="CW1" s="271"/>
      <c r="CX1" s="271"/>
      <c r="CY1" s="271"/>
      <c r="CZ1" s="271"/>
      <c r="DA1" s="271"/>
      <c r="DB1" s="271"/>
      <c r="DC1" s="271"/>
      <c r="DD1" s="271"/>
      <c r="DE1" s="271"/>
      <c r="DF1" s="271"/>
      <c r="DG1" s="271"/>
      <c r="DH1" s="271"/>
      <c r="DI1" s="271"/>
      <c r="DJ1" s="271"/>
      <c r="DK1" s="271"/>
      <c r="DL1" s="271"/>
      <c r="DM1" s="271"/>
      <c r="DN1" s="271"/>
      <c r="DO1" s="271"/>
      <c r="DP1" s="271"/>
      <c r="DQ1" s="271"/>
      <c r="DR1" s="271"/>
      <c r="DS1" s="271"/>
      <c r="DT1" s="271"/>
      <c r="DU1" s="271"/>
      <c r="DV1" s="271"/>
      <c r="DW1" s="271"/>
      <c r="DX1" s="271"/>
      <c r="DY1" s="271"/>
      <c r="DZ1" s="271"/>
      <c r="EA1" s="271"/>
      <c r="EB1" s="271"/>
      <c r="EC1" s="271"/>
      <c r="ED1" s="271"/>
      <c r="EE1" s="271"/>
      <c r="EF1" s="271"/>
      <c r="EG1" s="271"/>
      <c r="EH1" s="271"/>
      <c r="EI1" s="271"/>
      <c r="EJ1" s="271"/>
      <c r="EK1" s="271"/>
      <c r="EL1" s="271"/>
      <c r="EM1" s="271"/>
      <c r="EN1" s="271"/>
      <c r="EO1" s="271"/>
      <c r="EP1" s="271"/>
      <c r="EQ1" s="271"/>
      <c r="ER1" s="271"/>
      <c r="ES1" s="271"/>
      <c r="ET1" s="271"/>
      <c r="EU1" s="271"/>
      <c r="EV1" s="271"/>
      <c r="EW1" s="271"/>
      <c r="EX1" s="271"/>
      <c r="EY1" s="271"/>
      <c r="EZ1" s="271"/>
      <c r="FA1" s="271"/>
      <c r="FB1" s="271"/>
    </row>
    <row r="2" spans="1:186" s="4" customFormat="1" ht="24.75" customHeight="1" x14ac:dyDescent="0.2">
      <c r="A2" s="257" t="str">
        <f>"Project "&amp;'key dates'!B1</f>
        <v>Project 000-000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  <c r="CE2" s="257"/>
      <c r="CF2" s="257"/>
      <c r="CG2" s="257"/>
      <c r="CH2" s="257"/>
      <c r="CI2" s="257"/>
      <c r="CJ2" s="257"/>
      <c r="CK2" s="257"/>
      <c r="CL2" s="257"/>
      <c r="CM2" s="257"/>
      <c r="CN2" s="257"/>
      <c r="CO2" s="257"/>
      <c r="CP2" s="257"/>
      <c r="CQ2" s="257"/>
      <c r="CR2" s="257"/>
      <c r="CS2" s="257"/>
      <c r="CT2" s="257"/>
      <c r="CU2" s="257"/>
      <c r="CV2" s="257"/>
      <c r="CW2" s="257"/>
      <c r="CX2" s="257"/>
      <c r="CY2" s="257"/>
      <c r="CZ2" s="257"/>
      <c r="DA2" s="257"/>
      <c r="DB2" s="257"/>
      <c r="DC2" s="257"/>
      <c r="DD2" s="257"/>
      <c r="DE2" s="257"/>
      <c r="DF2" s="257"/>
      <c r="DG2" s="257"/>
      <c r="DH2" s="257"/>
      <c r="DI2" s="257"/>
      <c r="DJ2" s="257"/>
      <c r="DK2" s="257"/>
      <c r="DL2" s="257"/>
      <c r="DM2" s="257"/>
      <c r="DN2" s="257"/>
      <c r="DO2" s="257"/>
      <c r="DP2" s="257"/>
      <c r="DQ2" s="257"/>
      <c r="DR2" s="257"/>
      <c r="DS2" s="257"/>
      <c r="DT2" s="257"/>
      <c r="DU2" s="257"/>
      <c r="DV2" s="257"/>
      <c r="DW2" s="257"/>
      <c r="DX2" s="257"/>
      <c r="DY2" s="257"/>
      <c r="DZ2" s="257"/>
      <c r="EA2" s="257"/>
      <c r="EB2" s="257"/>
      <c r="EC2" s="257"/>
      <c r="ED2" s="257"/>
      <c r="EE2" s="257"/>
      <c r="EF2" s="257"/>
      <c r="EG2" s="257"/>
      <c r="EH2" s="257"/>
      <c r="EI2" s="257"/>
      <c r="EJ2" s="257"/>
      <c r="EK2" s="257"/>
      <c r="EL2" s="257"/>
      <c r="EM2" s="257"/>
      <c r="EN2" s="257"/>
      <c r="EO2" s="257"/>
      <c r="EP2" s="257"/>
      <c r="EQ2" s="257"/>
      <c r="ER2" s="257"/>
      <c r="ES2" s="257"/>
      <c r="ET2" s="257"/>
      <c r="EU2" s="257"/>
      <c r="EV2" s="257"/>
      <c r="EW2" s="257"/>
      <c r="EX2" s="257"/>
      <c r="EY2" s="257"/>
      <c r="EZ2" s="257"/>
      <c r="FA2" s="257"/>
      <c r="FB2" s="257"/>
    </row>
    <row r="3" spans="1:186" s="4" customFormat="1" ht="24.75" customHeight="1" x14ac:dyDescent="0.2">
      <c r="A3" s="257" t="str">
        <f>"FAP "&amp;'key dates'!B2</f>
        <v>FAP 000-000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  <c r="CE3" s="257"/>
      <c r="CF3" s="257"/>
      <c r="CG3" s="257"/>
      <c r="CH3" s="257"/>
      <c r="CI3" s="257"/>
      <c r="CJ3" s="257"/>
      <c r="CK3" s="257"/>
      <c r="CL3" s="257"/>
      <c r="CM3" s="257"/>
      <c r="CN3" s="257"/>
      <c r="CO3" s="257"/>
      <c r="CP3" s="257"/>
      <c r="CQ3" s="257"/>
      <c r="CR3" s="257"/>
      <c r="CS3" s="257"/>
      <c r="CT3" s="257"/>
      <c r="CU3" s="257"/>
      <c r="CV3" s="257"/>
      <c r="CW3" s="257"/>
      <c r="CX3" s="257"/>
      <c r="CY3" s="257"/>
      <c r="CZ3" s="257"/>
      <c r="DA3" s="257"/>
      <c r="DB3" s="257"/>
      <c r="DC3" s="257"/>
      <c r="DD3" s="257"/>
      <c r="DE3" s="257"/>
      <c r="DF3" s="257"/>
      <c r="DG3" s="257"/>
      <c r="DH3" s="257"/>
      <c r="DI3" s="257"/>
      <c r="DJ3" s="257"/>
      <c r="DK3" s="257"/>
      <c r="DL3" s="257"/>
      <c r="DM3" s="257"/>
      <c r="DN3" s="257"/>
      <c r="DO3" s="257"/>
      <c r="DP3" s="257"/>
      <c r="DQ3" s="257"/>
      <c r="DR3" s="257"/>
      <c r="DS3" s="257"/>
      <c r="DT3" s="257"/>
      <c r="DU3" s="257"/>
      <c r="DV3" s="257"/>
      <c r="DW3" s="257"/>
      <c r="DX3" s="257"/>
      <c r="DY3" s="257"/>
      <c r="DZ3" s="257"/>
      <c r="EA3" s="257"/>
      <c r="EB3" s="257"/>
      <c r="EC3" s="257"/>
      <c r="ED3" s="257"/>
      <c r="EE3" s="257"/>
      <c r="EF3" s="257"/>
      <c r="EG3" s="257"/>
      <c r="EH3" s="257"/>
      <c r="EI3" s="257"/>
      <c r="EJ3" s="257"/>
      <c r="EK3" s="257"/>
      <c r="EL3" s="257"/>
      <c r="EM3" s="257"/>
      <c r="EN3" s="257"/>
      <c r="EO3" s="257"/>
      <c r="EP3" s="257"/>
      <c r="EQ3" s="257"/>
      <c r="ER3" s="257"/>
      <c r="ES3" s="257"/>
      <c r="ET3" s="257"/>
      <c r="EU3" s="257"/>
      <c r="EV3" s="257"/>
      <c r="EW3" s="257"/>
      <c r="EX3" s="257"/>
      <c r="EY3" s="257"/>
      <c r="EZ3" s="257"/>
      <c r="FA3" s="257"/>
      <c r="FB3" s="257"/>
    </row>
    <row r="4" spans="1:186" s="4" customFormat="1" ht="24.75" customHeight="1" x14ac:dyDescent="0.2">
      <c r="A4" s="257" t="str">
        <f>'key dates'!B3</f>
        <v>Intersection Improvements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B4" s="257"/>
      <c r="CC4" s="257"/>
      <c r="CD4" s="257"/>
      <c r="CE4" s="257"/>
      <c r="CF4" s="257"/>
      <c r="CG4" s="257"/>
      <c r="CH4" s="257"/>
      <c r="CI4" s="257"/>
      <c r="CJ4" s="257"/>
      <c r="CK4" s="257"/>
      <c r="CL4" s="257"/>
      <c r="CM4" s="257"/>
      <c r="CN4" s="257"/>
      <c r="CO4" s="257"/>
      <c r="CP4" s="257"/>
      <c r="CQ4" s="257"/>
      <c r="CR4" s="257"/>
      <c r="CS4" s="257"/>
      <c r="CT4" s="257"/>
      <c r="CU4" s="257"/>
      <c r="CV4" s="257"/>
      <c r="CW4" s="257"/>
      <c r="CX4" s="257"/>
      <c r="CY4" s="257"/>
      <c r="CZ4" s="257"/>
      <c r="DA4" s="257"/>
      <c r="DB4" s="257"/>
      <c r="DC4" s="257"/>
      <c r="DD4" s="257"/>
      <c r="DE4" s="257"/>
      <c r="DF4" s="257"/>
      <c r="DG4" s="257"/>
      <c r="DH4" s="257"/>
      <c r="DI4" s="257"/>
      <c r="DJ4" s="257"/>
      <c r="DK4" s="257"/>
      <c r="DL4" s="257"/>
      <c r="DM4" s="257"/>
      <c r="DN4" s="257"/>
      <c r="DO4" s="257"/>
      <c r="DP4" s="257"/>
      <c r="DQ4" s="257"/>
      <c r="DR4" s="257"/>
      <c r="DS4" s="257"/>
      <c r="DT4" s="257"/>
      <c r="DU4" s="257"/>
      <c r="DV4" s="257"/>
      <c r="DW4" s="257"/>
      <c r="DX4" s="257"/>
      <c r="DY4" s="257"/>
      <c r="DZ4" s="257"/>
      <c r="EA4" s="257"/>
      <c r="EB4" s="257"/>
      <c r="EC4" s="257"/>
      <c r="ED4" s="257"/>
      <c r="EE4" s="257"/>
      <c r="EF4" s="257"/>
      <c r="EG4" s="257"/>
      <c r="EH4" s="257"/>
      <c r="EI4" s="257"/>
      <c r="EJ4" s="257"/>
      <c r="EK4" s="257"/>
      <c r="EL4" s="257"/>
      <c r="EM4" s="257"/>
      <c r="EN4" s="257"/>
      <c r="EO4" s="257"/>
      <c r="EP4" s="257"/>
      <c r="EQ4" s="257"/>
      <c r="ER4" s="257"/>
      <c r="ES4" s="257"/>
      <c r="ET4" s="257"/>
      <c r="EU4" s="257"/>
      <c r="EV4" s="257"/>
      <c r="EW4" s="257"/>
      <c r="EX4" s="257"/>
      <c r="EY4" s="257"/>
      <c r="EZ4" s="257"/>
      <c r="FA4" s="257"/>
      <c r="FB4" s="257"/>
    </row>
    <row r="5" spans="1:186" s="4" customFormat="1" ht="24.75" customHeight="1" x14ac:dyDescent="0.2">
      <c r="A5" s="257" t="str">
        <f>'key dates'!B4</f>
        <v>City/Town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57"/>
      <c r="BG5" s="257"/>
      <c r="BH5" s="257"/>
      <c r="BI5" s="257"/>
      <c r="BJ5" s="257"/>
      <c r="BK5" s="257"/>
      <c r="BL5" s="257"/>
      <c r="BM5" s="257"/>
      <c r="BN5" s="257"/>
      <c r="BO5" s="257"/>
      <c r="BP5" s="257"/>
      <c r="BQ5" s="257"/>
      <c r="BR5" s="257"/>
      <c r="BS5" s="257"/>
      <c r="BT5" s="257"/>
      <c r="BU5" s="257"/>
      <c r="BV5" s="257"/>
      <c r="BW5" s="257"/>
      <c r="BX5" s="257"/>
      <c r="BY5" s="257"/>
      <c r="BZ5" s="257"/>
      <c r="CA5" s="257"/>
      <c r="CB5" s="257"/>
      <c r="CC5" s="257"/>
      <c r="CD5" s="257"/>
      <c r="CE5" s="257"/>
      <c r="CF5" s="257"/>
      <c r="CG5" s="257"/>
      <c r="CH5" s="257"/>
      <c r="CI5" s="257"/>
      <c r="CJ5" s="257"/>
      <c r="CK5" s="257"/>
      <c r="CL5" s="257"/>
      <c r="CM5" s="257"/>
      <c r="CN5" s="257"/>
      <c r="CO5" s="257"/>
      <c r="CP5" s="257"/>
      <c r="CQ5" s="257"/>
      <c r="CR5" s="257"/>
      <c r="CS5" s="257"/>
      <c r="CT5" s="257"/>
      <c r="CU5" s="257"/>
      <c r="CV5" s="257"/>
      <c r="CW5" s="257"/>
      <c r="CX5" s="257"/>
      <c r="CY5" s="257"/>
      <c r="CZ5" s="257"/>
      <c r="DA5" s="257"/>
      <c r="DB5" s="257"/>
      <c r="DC5" s="257"/>
      <c r="DD5" s="257"/>
      <c r="DE5" s="257"/>
      <c r="DF5" s="257"/>
      <c r="DG5" s="257"/>
      <c r="DH5" s="257"/>
      <c r="DI5" s="257"/>
      <c r="DJ5" s="257"/>
      <c r="DK5" s="257"/>
      <c r="DL5" s="257"/>
      <c r="DM5" s="257"/>
      <c r="DN5" s="257"/>
      <c r="DO5" s="257"/>
      <c r="DP5" s="257"/>
      <c r="DQ5" s="257"/>
      <c r="DR5" s="257"/>
      <c r="DS5" s="257"/>
      <c r="DT5" s="257"/>
      <c r="DU5" s="257"/>
      <c r="DV5" s="257"/>
      <c r="DW5" s="257"/>
      <c r="DX5" s="257"/>
      <c r="DY5" s="257"/>
      <c r="DZ5" s="257"/>
      <c r="EA5" s="257"/>
      <c r="EB5" s="257"/>
      <c r="EC5" s="257"/>
      <c r="ED5" s="257"/>
      <c r="EE5" s="257"/>
      <c r="EF5" s="257"/>
      <c r="EG5" s="257"/>
      <c r="EH5" s="257"/>
      <c r="EI5" s="257"/>
      <c r="EJ5" s="257"/>
      <c r="EK5" s="257"/>
      <c r="EL5" s="257"/>
      <c r="EM5" s="257"/>
      <c r="EN5" s="257"/>
      <c r="EO5" s="257"/>
      <c r="EP5" s="257"/>
      <c r="EQ5" s="257"/>
      <c r="ER5" s="257"/>
      <c r="ES5" s="257"/>
      <c r="ET5" s="257"/>
      <c r="EU5" s="257"/>
      <c r="EV5" s="257"/>
      <c r="EW5" s="257"/>
      <c r="EX5" s="257"/>
      <c r="EY5" s="257"/>
      <c r="EZ5" s="257"/>
      <c r="FA5" s="257"/>
      <c r="FB5" s="257"/>
    </row>
    <row r="6" spans="1:186" s="4" customFormat="1" ht="9.75" customHeight="1" x14ac:dyDescent="0.2">
      <c r="A6" s="23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55"/>
      <c r="BF6" s="55"/>
      <c r="BG6" s="3"/>
      <c r="BH6" s="3"/>
      <c r="BI6" s="3"/>
    </row>
    <row r="7" spans="1:186" s="4" customFormat="1" ht="24.95" customHeight="1" x14ac:dyDescent="0.2">
      <c r="C7" s="237" t="s">
        <v>182</v>
      </c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72"/>
      <c r="AO7" s="272"/>
      <c r="AP7" s="272"/>
      <c r="AQ7" s="272"/>
      <c r="AR7" s="272"/>
      <c r="AS7" s="272"/>
      <c r="AT7" s="272"/>
      <c r="AU7" s="272"/>
      <c r="AV7" s="272"/>
      <c r="AW7" s="272"/>
      <c r="AX7" s="272"/>
      <c r="AY7" s="272"/>
      <c r="AZ7" s="272"/>
      <c r="BA7" s="272"/>
      <c r="BB7" s="272"/>
      <c r="BC7" s="272"/>
      <c r="BD7" s="272"/>
      <c r="BE7" s="272"/>
      <c r="BF7" s="272"/>
      <c r="BG7" s="272"/>
      <c r="BH7" s="272"/>
      <c r="BI7" s="272"/>
      <c r="BJ7" s="272"/>
    </row>
    <row r="8" spans="1:186" s="4" customFormat="1" ht="24.75" customHeight="1" x14ac:dyDescent="0.2">
      <c r="A8" s="108"/>
      <c r="B8" s="211"/>
      <c r="C8" s="54"/>
      <c r="D8" s="54"/>
      <c r="E8" s="54"/>
      <c r="F8" s="54"/>
      <c r="G8" s="54"/>
      <c r="H8" s="54"/>
      <c r="I8" s="54"/>
      <c r="J8" s="54"/>
      <c r="K8" s="54"/>
      <c r="L8" s="54"/>
      <c r="M8" s="56"/>
      <c r="N8" s="56"/>
      <c r="O8" s="54"/>
      <c r="P8" s="54"/>
      <c r="Q8" s="56"/>
      <c r="R8" s="56"/>
      <c r="S8" s="56"/>
      <c r="T8" s="56"/>
      <c r="U8" s="56"/>
      <c r="V8" s="56"/>
      <c r="W8" s="56"/>
      <c r="X8" s="56"/>
      <c r="Y8" s="56"/>
      <c r="Z8" s="54"/>
      <c r="AA8" s="54"/>
      <c r="AB8" s="54"/>
      <c r="AC8" s="54"/>
      <c r="AD8" s="54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108"/>
      <c r="BF8" s="198"/>
      <c r="BG8" s="198"/>
      <c r="BH8" s="198"/>
      <c r="BI8" s="198"/>
      <c r="BJ8" s="198"/>
      <c r="BK8" s="198"/>
      <c r="BL8" s="198"/>
      <c r="BM8" s="198"/>
      <c r="BN8" s="198"/>
      <c r="BO8" s="3"/>
      <c r="BP8" s="3"/>
      <c r="BQ8" s="9"/>
      <c r="BR8" s="9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</row>
    <row r="9" spans="1:186" s="4" customFormat="1" ht="24.75" customHeight="1" x14ac:dyDescent="0.2">
      <c r="B9" s="108"/>
      <c r="C9" s="57" t="s">
        <v>183</v>
      </c>
      <c r="D9" s="273" t="str">
        <f>'key dates'!B5</f>
        <v>Name</v>
      </c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55"/>
      <c r="U9" s="55"/>
      <c r="V9" s="57" t="s">
        <v>184</v>
      </c>
      <c r="W9" s="274"/>
      <c r="X9" s="274"/>
      <c r="Y9" s="274"/>
      <c r="Z9" s="274"/>
      <c r="AA9" s="274"/>
      <c r="AB9" s="274"/>
      <c r="AC9" s="212"/>
      <c r="AD9" s="212"/>
      <c r="AE9" s="212"/>
      <c r="AF9" s="212"/>
      <c r="AG9" s="212"/>
      <c r="AH9" s="212"/>
      <c r="AI9" s="110"/>
      <c r="AJ9" s="57"/>
      <c r="AK9" s="57" t="s">
        <v>185</v>
      </c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58"/>
      <c r="BC9" s="58"/>
      <c r="BD9" s="57" t="s">
        <v>184</v>
      </c>
      <c r="BE9" s="273"/>
      <c r="BF9" s="273"/>
      <c r="BG9" s="273"/>
      <c r="BH9" s="273"/>
      <c r="BI9" s="273"/>
      <c r="BJ9" s="273"/>
      <c r="BK9" s="54"/>
      <c r="BL9" s="54"/>
      <c r="BM9" s="54"/>
      <c r="BN9" s="188"/>
      <c r="BO9" s="188"/>
      <c r="BP9" s="188"/>
      <c r="BQ9" s="188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198"/>
      <c r="CH9" s="198"/>
      <c r="CI9" s="198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</row>
    <row r="10" spans="1:186" s="4" customFormat="1" ht="24.75" customHeight="1" x14ac:dyDescent="0.2">
      <c r="B10" s="108"/>
      <c r="C10" s="59"/>
      <c r="D10" s="270" t="s">
        <v>104</v>
      </c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5"/>
      <c r="AK10" s="195"/>
      <c r="AL10" s="270" t="s">
        <v>131</v>
      </c>
      <c r="AM10" s="270"/>
      <c r="AN10" s="270"/>
      <c r="AO10" s="270"/>
      <c r="AP10" s="270"/>
      <c r="AQ10" s="270"/>
      <c r="AR10" s="270"/>
      <c r="AS10" s="270"/>
      <c r="AT10" s="270"/>
      <c r="AU10" s="270"/>
      <c r="AV10" s="270"/>
      <c r="AW10" s="270"/>
      <c r="AX10" s="270"/>
      <c r="AY10" s="270"/>
      <c r="AZ10" s="270"/>
      <c r="BA10" s="270"/>
      <c r="BB10" s="54"/>
      <c r="BC10" s="54"/>
      <c r="BD10" s="54"/>
      <c r="BE10" s="54"/>
      <c r="BF10" s="54"/>
      <c r="BG10" s="188"/>
      <c r="BH10" s="188"/>
      <c r="BI10" s="188"/>
      <c r="BJ10" s="185"/>
      <c r="BK10" s="54"/>
      <c r="BL10" s="54"/>
      <c r="BM10" s="54"/>
      <c r="BN10" s="188"/>
      <c r="BO10" s="188"/>
      <c r="BP10" s="188"/>
      <c r="BQ10" s="188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198"/>
      <c r="CH10" s="198"/>
      <c r="CI10" s="198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</row>
    <row r="11" spans="1:186" s="4" customFormat="1" ht="24.75" customHeight="1" thickBot="1" x14ac:dyDescent="0.25">
      <c r="A11" s="108"/>
      <c r="B11" s="59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194"/>
      <c r="BP11" s="194"/>
      <c r="BQ11" s="19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9"/>
      <c r="CT11" s="9"/>
      <c r="CU11" s="3"/>
      <c r="CV11" s="3"/>
      <c r="CW11" s="106"/>
    </row>
    <row r="12" spans="1:186" s="32" customFormat="1" ht="49.5" customHeight="1" thickBot="1" x14ac:dyDescent="0.35">
      <c r="A12" s="30"/>
      <c r="B12" s="259" t="s">
        <v>92</v>
      </c>
      <c r="C12" s="280"/>
      <c r="D12" s="33">
        <f>D13</f>
        <v>42821</v>
      </c>
      <c r="E12" s="33" t="str">
        <f t="shared" ref="E12:BP12" si="0">IF(YEAR(D13)&lt;YEAR(E13),E13,"")</f>
        <v/>
      </c>
      <c r="F12" s="33" t="str">
        <f t="shared" si="0"/>
        <v/>
      </c>
      <c r="G12" s="33" t="str">
        <f t="shared" si="0"/>
        <v/>
      </c>
      <c r="H12" s="33" t="str">
        <f t="shared" si="0"/>
        <v/>
      </c>
      <c r="I12" s="33" t="str">
        <f t="shared" si="0"/>
        <v/>
      </c>
      <c r="J12" s="33" t="str">
        <f t="shared" si="0"/>
        <v/>
      </c>
      <c r="K12" s="33" t="str">
        <f t="shared" si="0"/>
        <v/>
      </c>
      <c r="L12" s="33" t="str">
        <f t="shared" si="0"/>
        <v/>
      </c>
      <c r="M12" s="33" t="str">
        <f t="shared" si="0"/>
        <v/>
      </c>
      <c r="N12" s="33" t="str">
        <f t="shared" si="0"/>
        <v/>
      </c>
      <c r="O12" s="33" t="str">
        <f t="shared" si="0"/>
        <v/>
      </c>
      <c r="P12" s="33" t="str">
        <f t="shared" si="0"/>
        <v/>
      </c>
      <c r="Q12" s="33" t="str">
        <f t="shared" si="0"/>
        <v/>
      </c>
      <c r="R12" s="33" t="str">
        <f t="shared" si="0"/>
        <v/>
      </c>
      <c r="S12" s="33" t="str">
        <f t="shared" si="0"/>
        <v/>
      </c>
      <c r="T12" s="33" t="str">
        <f t="shared" si="0"/>
        <v/>
      </c>
      <c r="U12" s="33" t="str">
        <f t="shared" si="0"/>
        <v/>
      </c>
      <c r="V12" s="33" t="str">
        <f t="shared" si="0"/>
        <v/>
      </c>
      <c r="W12" s="33" t="str">
        <f t="shared" si="0"/>
        <v/>
      </c>
      <c r="X12" s="33" t="str">
        <f t="shared" si="0"/>
        <v/>
      </c>
      <c r="Y12" s="33" t="str">
        <f t="shared" si="0"/>
        <v/>
      </c>
      <c r="Z12" s="33" t="str">
        <f t="shared" si="0"/>
        <v/>
      </c>
      <c r="AA12" s="33" t="str">
        <f t="shared" si="0"/>
        <v/>
      </c>
      <c r="AB12" s="33" t="str">
        <f t="shared" si="0"/>
        <v/>
      </c>
      <c r="AC12" s="33" t="str">
        <f t="shared" si="0"/>
        <v/>
      </c>
      <c r="AD12" s="33" t="str">
        <f t="shared" si="0"/>
        <v/>
      </c>
      <c r="AE12" s="33" t="str">
        <f t="shared" si="0"/>
        <v/>
      </c>
      <c r="AF12" s="33" t="str">
        <f t="shared" si="0"/>
        <v/>
      </c>
      <c r="AG12" s="33" t="str">
        <f t="shared" si="0"/>
        <v/>
      </c>
      <c r="AH12" s="33" t="str">
        <f t="shared" si="0"/>
        <v/>
      </c>
      <c r="AI12" s="33" t="str">
        <f t="shared" si="0"/>
        <v/>
      </c>
      <c r="AJ12" s="33" t="str">
        <f t="shared" si="0"/>
        <v/>
      </c>
      <c r="AK12" s="33" t="str">
        <f t="shared" si="0"/>
        <v/>
      </c>
      <c r="AL12" s="33" t="str">
        <f t="shared" si="0"/>
        <v/>
      </c>
      <c r="AM12" s="33" t="str">
        <f t="shared" si="0"/>
        <v/>
      </c>
      <c r="AN12" s="33" t="str">
        <f t="shared" si="0"/>
        <v/>
      </c>
      <c r="AO12" s="33" t="str">
        <f t="shared" si="0"/>
        <v/>
      </c>
      <c r="AP12" s="33" t="str">
        <f t="shared" si="0"/>
        <v/>
      </c>
      <c r="AQ12" s="33" t="str">
        <f t="shared" si="0"/>
        <v/>
      </c>
      <c r="AR12" s="33">
        <f t="shared" si="0"/>
        <v>43101</v>
      </c>
      <c r="AS12" s="33" t="str">
        <f t="shared" si="0"/>
        <v/>
      </c>
      <c r="AT12" s="33" t="str">
        <f t="shared" si="0"/>
        <v/>
      </c>
      <c r="AU12" s="33" t="str">
        <f t="shared" si="0"/>
        <v/>
      </c>
      <c r="AV12" s="33" t="str">
        <f t="shared" si="0"/>
        <v/>
      </c>
      <c r="AW12" s="33" t="str">
        <f t="shared" si="0"/>
        <v/>
      </c>
      <c r="AX12" s="33" t="str">
        <f t="shared" si="0"/>
        <v/>
      </c>
      <c r="AY12" s="33" t="str">
        <f t="shared" si="0"/>
        <v/>
      </c>
      <c r="AZ12" s="33" t="str">
        <f t="shared" si="0"/>
        <v/>
      </c>
      <c r="BA12" s="33" t="str">
        <f t="shared" si="0"/>
        <v/>
      </c>
      <c r="BB12" s="33" t="str">
        <f t="shared" si="0"/>
        <v/>
      </c>
      <c r="BC12" s="33" t="str">
        <f t="shared" si="0"/>
        <v/>
      </c>
      <c r="BD12" s="33" t="str">
        <f t="shared" si="0"/>
        <v/>
      </c>
      <c r="BE12" s="33" t="str">
        <f t="shared" si="0"/>
        <v/>
      </c>
      <c r="BF12" s="33" t="str">
        <f t="shared" si="0"/>
        <v/>
      </c>
      <c r="BG12" s="33" t="str">
        <f t="shared" si="0"/>
        <v/>
      </c>
      <c r="BH12" s="33" t="str">
        <f t="shared" si="0"/>
        <v/>
      </c>
      <c r="BI12" s="33" t="str">
        <f t="shared" si="0"/>
        <v/>
      </c>
      <c r="BJ12" s="33" t="str">
        <f t="shared" si="0"/>
        <v/>
      </c>
      <c r="BK12" s="33" t="str">
        <f t="shared" si="0"/>
        <v/>
      </c>
      <c r="BL12" s="33" t="str">
        <f t="shared" si="0"/>
        <v/>
      </c>
      <c r="BM12" s="33" t="str">
        <f t="shared" si="0"/>
        <v/>
      </c>
      <c r="BN12" s="33" t="str">
        <f t="shared" si="0"/>
        <v/>
      </c>
      <c r="BO12" s="33" t="str">
        <f t="shared" si="0"/>
        <v/>
      </c>
      <c r="BP12" s="33" t="str">
        <f t="shared" si="0"/>
        <v/>
      </c>
      <c r="BQ12" s="33" t="str">
        <f t="shared" ref="BQ12:CD12" si="1">IF(YEAR(BP13)&lt;YEAR(BQ13),BQ13,"")</f>
        <v/>
      </c>
      <c r="BR12" s="33" t="str">
        <f t="shared" si="1"/>
        <v/>
      </c>
      <c r="BS12" s="33" t="str">
        <f t="shared" si="1"/>
        <v/>
      </c>
      <c r="BT12" s="33" t="str">
        <f t="shared" si="1"/>
        <v/>
      </c>
      <c r="BU12" s="33" t="str">
        <f t="shared" si="1"/>
        <v/>
      </c>
      <c r="BV12" s="33" t="str">
        <f t="shared" si="1"/>
        <v/>
      </c>
      <c r="BW12" s="33" t="str">
        <f t="shared" si="1"/>
        <v/>
      </c>
      <c r="BX12" s="33" t="str">
        <f t="shared" si="1"/>
        <v/>
      </c>
      <c r="BY12" s="33" t="str">
        <f t="shared" si="1"/>
        <v/>
      </c>
      <c r="BZ12" s="33" t="str">
        <f t="shared" si="1"/>
        <v/>
      </c>
      <c r="CA12" s="33" t="str">
        <f t="shared" si="1"/>
        <v/>
      </c>
      <c r="CB12" s="33" t="str">
        <f t="shared" si="1"/>
        <v/>
      </c>
      <c r="CC12" s="33" t="str">
        <f t="shared" si="1"/>
        <v/>
      </c>
      <c r="CD12" s="33" t="str">
        <f t="shared" si="1"/>
        <v/>
      </c>
      <c r="CE12" s="33" t="str">
        <f t="shared" ref="CE12" si="2">IF(YEAR(CD13)&lt;YEAR(CE13),CE13,"")</f>
        <v/>
      </c>
      <c r="CF12" s="33" t="str">
        <f t="shared" ref="CF12" si="3">IF(YEAR(CE13)&lt;YEAR(CF13),CF13,"")</f>
        <v/>
      </c>
      <c r="CG12" s="33" t="str">
        <f t="shared" ref="CG12" si="4">IF(YEAR(CF13)&lt;YEAR(CG13),CG13,"")</f>
        <v/>
      </c>
      <c r="CH12" s="33" t="str">
        <f t="shared" ref="CH12" si="5">IF(YEAR(CG13)&lt;YEAR(CH13),CH13,"")</f>
        <v/>
      </c>
      <c r="CI12" s="33" t="str">
        <f t="shared" ref="CI12" si="6">IF(YEAR(CH13)&lt;YEAR(CI13),CI13,"")</f>
        <v/>
      </c>
      <c r="CJ12" s="33" t="str">
        <f t="shared" ref="CJ12" si="7">IF(YEAR(CI13)&lt;YEAR(CJ13),CJ13,"")</f>
        <v/>
      </c>
      <c r="CK12" s="33" t="str">
        <f t="shared" ref="CK12" si="8">IF(YEAR(CJ13)&lt;YEAR(CK13),CK13,"")</f>
        <v/>
      </c>
      <c r="CL12" s="33" t="str">
        <f t="shared" ref="CL12" si="9">IF(YEAR(CK13)&lt;YEAR(CL13),CL13,"")</f>
        <v/>
      </c>
      <c r="CM12" s="33" t="str">
        <f t="shared" ref="CM12" si="10">IF(YEAR(CL13)&lt;YEAR(CM13),CM13,"")</f>
        <v/>
      </c>
      <c r="CN12" s="33" t="str">
        <f t="shared" ref="CN12" si="11">IF(YEAR(CM13)&lt;YEAR(CN13),CN13,"")</f>
        <v/>
      </c>
      <c r="CO12" s="33" t="str">
        <f t="shared" ref="CO12" si="12">IF(YEAR(CN13)&lt;YEAR(CO13),CO13,"")</f>
        <v/>
      </c>
      <c r="CP12" s="33" t="str">
        <f t="shared" ref="CP12" si="13">IF(YEAR(CO13)&lt;YEAR(CP13),CP13,"")</f>
        <v/>
      </c>
      <c r="CQ12" s="33" t="str">
        <f t="shared" ref="CQ12" si="14">IF(YEAR(CP13)&lt;YEAR(CQ13),CQ13,"")</f>
        <v/>
      </c>
      <c r="CR12" s="33" t="str">
        <f t="shared" ref="CR12" si="15">IF(YEAR(CQ13)&lt;YEAR(CR13),CR13,"")</f>
        <v/>
      </c>
      <c r="CS12" s="33">
        <f t="shared" ref="CS12" si="16">IF(YEAR(CR13)&lt;YEAR(CS13),CS13,"")</f>
        <v>43472</v>
      </c>
      <c r="CT12" s="33" t="str">
        <f t="shared" ref="CT12" si="17">IF(YEAR(CS13)&lt;YEAR(CT13),CT13,"")</f>
        <v/>
      </c>
      <c r="CU12" s="33" t="str">
        <f t="shared" ref="CU12" si="18">IF(YEAR(CT13)&lt;YEAR(CU13),CU13,"")</f>
        <v/>
      </c>
      <c r="CV12" s="33" t="str">
        <f t="shared" ref="CV12" si="19">IF(YEAR(CU13)&lt;YEAR(CV13),CV13,"")</f>
        <v/>
      </c>
      <c r="CW12" s="33" t="str">
        <f t="shared" ref="CW12" si="20">IF(YEAR(CV13)&lt;YEAR(CW13),CW13,"")</f>
        <v/>
      </c>
      <c r="CX12" s="33" t="str">
        <f t="shared" ref="CX12" si="21">IF(YEAR(CW13)&lt;YEAR(CX13),CX13,"")</f>
        <v/>
      </c>
      <c r="CY12" s="33" t="str">
        <f t="shared" ref="CY12" si="22">IF(YEAR(CX13)&lt;YEAR(CY13),CY13,"")</f>
        <v/>
      </c>
      <c r="CZ12" s="33" t="str">
        <f t="shared" ref="CZ12" si="23">IF(YEAR(CY13)&lt;YEAR(CZ13),CZ13,"")</f>
        <v/>
      </c>
      <c r="DA12" s="33" t="str">
        <f t="shared" ref="DA12" si="24">IF(YEAR(CZ13)&lt;YEAR(DA13),DA13,"")</f>
        <v/>
      </c>
      <c r="DB12" s="33" t="str">
        <f t="shared" ref="DB12" si="25">IF(YEAR(DA13)&lt;YEAR(DB13),DB13,"")</f>
        <v/>
      </c>
      <c r="DC12" s="33" t="str">
        <f t="shared" ref="DC12" si="26">IF(YEAR(DB13)&lt;YEAR(DC13),DC13,"")</f>
        <v/>
      </c>
      <c r="DD12" s="33" t="str">
        <f t="shared" ref="DD12" si="27">IF(YEAR(DC13)&lt;YEAR(DD13),DD13,"")</f>
        <v/>
      </c>
      <c r="DE12" s="33" t="str">
        <f t="shared" ref="DE12" si="28">IF(YEAR(DD13)&lt;YEAR(DE13),DE13,"")</f>
        <v/>
      </c>
      <c r="DF12" s="33" t="str">
        <f t="shared" ref="DF12" si="29">IF(YEAR(DE13)&lt;YEAR(DF13),DF13,"")</f>
        <v/>
      </c>
      <c r="DG12" s="33" t="str">
        <f t="shared" ref="DG12" si="30">IF(YEAR(DF13)&lt;YEAR(DG13),DG13,"")</f>
        <v/>
      </c>
      <c r="DH12" s="33" t="str">
        <f t="shared" ref="DH12" si="31">IF(YEAR(DG13)&lt;YEAR(DH13),DH13,"")</f>
        <v/>
      </c>
      <c r="DI12" s="33" t="str">
        <f t="shared" ref="DI12" si="32">IF(YEAR(DH13)&lt;YEAR(DI13),DI13,"")</f>
        <v/>
      </c>
      <c r="DJ12" s="33" t="str">
        <f t="shared" ref="DJ12" si="33">IF(YEAR(DI13)&lt;YEAR(DJ13),DJ13,"")</f>
        <v/>
      </c>
      <c r="DK12" s="33" t="str">
        <f t="shared" ref="DK12" si="34">IF(YEAR(DJ13)&lt;YEAR(DK13),DK13,"")</f>
        <v/>
      </c>
      <c r="DL12" s="33" t="str">
        <f t="shared" ref="DL12" si="35">IF(YEAR(DK13)&lt;YEAR(DL13),DL13,"")</f>
        <v/>
      </c>
      <c r="DM12" s="33" t="str">
        <f t="shared" ref="DM12" si="36">IF(YEAR(DL13)&lt;YEAR(DM13),DM13,"")</f>
        <v/>
      </c>
      <c r="DN12" s="33" t="str">
        <f t="shared" ref="DN12" si="37">IF(YEAR(DM13)&lt;YEAR(DN13),DN13,"")</f>
        <v/>
      </c>
      <c r="DO12" s="33" t="str">
        <f t="shared" ref="DO12" si="38">IF(YEAR(DN13)&lt;YEAR(DO13),DO13,"")</f>
        <v/>
      </c>
      <c r="DP12" s="33" t="str">
        <f t="shared" ref="DP12" si="39">IF(YEAR(DO13)&lt;YEAR(DP13),DP13,"")</f>
        <v/>
      </c>
      <c r="DQ12" s="33" t="str">
        <f t="shared" ref="DQ12" si="40">IF(YEAR(DP13)&lt;YEAR(DQ13),DQ13,"")</f>
        <v/>
      </c>
      <c r="DR12" s="33" t="str">
        <f t="shared" ref="DR12" si="41">IF(YEAR(DQ13)&lt;YEAR(DR13),DR13,"")</f>
        <v/>
      </c>
      <c r="DS12" s="33" t="str">
        <f t="shared" ref="DS12" si="42">IF(YEAR(DR13)&lt;YEAR(DS13),DS13,"")</f>
        <v/>
      </c>
      <c r="DT12" s="33" t="str">
        <f t="shared" ref="DT12" si="43">IF(YEAR(DS13)&lt;YEAR(DT13),DT13,"")</f>
        <v/>
      </c>
      <c r="DU12" s="33" t="str">
        <f t="shared" ref="DU12" si="44">IF(YEAR(DT13)&lt;YEAR(DU13),DU13,"")</f>
        <v/>
      </c>
      <c r="DV12" s="33" t="str">
        <f t="shared" ref="DV12" si="45">IF(YEAR(DU13)&lt;YEAR(DV13),DV13,"")</f>
        <v/>
      </c>
      <c r="DW12" s="33" t="str">
        <f t="shared" ref="DW12" si="46">IF(YEAR(DV13)&lt;YEAR(DW13),DW13,"")</f>
        <v/>
      </c>
      <c r="DX12" s="33" t="str">
        <f t="shared" ref="DX12" si="47">IF(YEAR(DW13)&lt;YEAR(DX13),DX13,"")</f>
        <v/>
      </c>
      <c r="DY12" s="33" t="str">
        <f t="shared" ref="DY12" si="48">IF(YEAR(DX13)&lt;YEAR(DY13),DY13,"")</f>
        <v/>
      </c>
      <c r="DZ12" s="33" t="str">
        <f t="shared" ref="DZ12" si="49">IF(YEAR(DY13)&lt;YEAR(DZ13),DZ13,"")</f>
        <v/>
      </c>
      <c r="EA12" s="33" t="str">
        <f t="shared" ref="EA12" si="50">IF(YEAR(DZ13)&lt;YEAR(EA13),EA13,"")</f>
        <v/>
      </c>
      <c r="EB12" s="33" t="str">
        <f t="shared" ref="EB12" si="51">IF(YEAR(EA13)&lt;YEAR(EB13),EB13,"")</f>
        <v/>
      </c>
      <c r="EC12" s="33" t="str">
        <f t="shared" ref="EC12" si="52">IF(YEAR(EB13)&lt;YEAR(EC13),EC13,"")</f>
        <v/>
      </c>
      <c r="ED12" s="33" t="str">
        <f t="shared" ref="ED12" si="53">IF(YEAR(EC13)&lt;YEAR(ED13),ED13,"")</f>
        <v/>
      </c>
      <c r="EE12" s="33" t="str">
        <f t="shared" ref="EE12" si="54">IF(YEAR(ED13)&lt;YEAR(EE13),EE13,"")</f>
        <v/>
      </c>
      <c r="EF12" s="33" t="str">
        <f t="shared" ref="EF12" si="55">IF(YEAR(EE13)&lt;YEAR(EF13),EF13,"")</f>
        <v/>
      </c>
      <c r="EG12" s="33" t="str">
        <f t="shared" ref="EG12" si="56">IF(YEAR(EF13)&lt;YEAR(EG13),EG13,"")</f>
        <v/>
      </c>
      <c r="EH12" s="33" t="str">
        <f t="shared" ref="EH12" si="57">IF(YEAR(EG13)&lt;YEAR(EH13),EH13,"")</f>
        <v/>
      </c>
      <c r="EI12" s="33" t="str">
        <f t="shared" ref="EI12" si="58">IF(YEAR(EH13)&lt;YEAR(EI13),EI13,"")</f>
        <v/>
      </c>
      <c r="EJ12" s="33" t="str">
        <f t="shared" ref="EJ12" si="59">IF(YEAR(EI13)&lt;YEAR(EJ13),EJ13,"")</f>
        <v/>
      </c>
      <c r="EK12" s="33" t="str">
        <f t="shared" ref="EK12" si="60">IF(YEAR(EJ13)&lt;YEAR(EK13),EK13,"")</f>
        <v/>
      </c>
      <c r="EL12" s="33" t="str">
        <f t="shared" ref="EL12" si="61">IF(YEAR(EK13)&lt;YEAR(EL13),EL13,"")</f>
        <v/>
      </c>
      <c r="EM12" s="33" t="str">
        <f t="shared" ref="EM12" si="62">IF(YEAR(EL13)&lt;YEAR(EM13),EM13,"")</f>
        <v/>
      </c>
      <c r="EN12" s="33" t="str">
        <f t="shared" ref="EN12" si="63">IF(YEAR(EM13)&lt;YEAR(EN13),EN13,"")</f>
        <v/>
      </c>
      <c r="EO12" s="33" t="str">
        <f t="shared" ref="EO12" si="64">IF(YEAR(EN13)&lt;YEAR(EO13),EO13,"")</f>
        <v/>
      </c>
      <c r="EP12" s="33" t="str">
        <f t="shared" ref="EP12" si="65">IF(YEAR(EO13)&lt;YEAR(EP13),EP13,"")</f>
        <v/>
      </c>
      <c r="EQ12" s="33" t="str">
        <f t="shared" ref="EQ12" si="66">IF(YEAR(EP13)&lt;YEAR(EQ13),EQ13,"")</f>
        <v/>
      </c>
      <c r="ER12" s="33" t="str">
        <f t="shared" ref="ER12" si="67">IF(YEAR(EQ13)&lt;YEAR(ER13),ER13,"")</f>
        <v/>
      </c>
      <c r="ES12" s="33">
        <f t="shared" ref="ES12" si="68">IF(YEAR(ER13)&lt;YEAR(ES13),ES13,"")</f>
        <v>43836</v>
      </c>
      <c r="ET12" s="33" t="str">
        <f t="shared" ref="ET12" si="69">IF(YEAR(ES13)&lt;YEAR(ET13),ET13,"")</f>
        <v/>
      </c>
      <c r="EU12" s="33" t="str">
        <f t="shared" ref="EU12" si="70">IF(YEAR(ET13)&lt;YEAR(EU13),EU13,"")</f>
        <v/>
      </c>
      <c r="EV12" s="33" t="str">
        <f t="shared" ref="EV12" si="71">IF(YEAR(EU13)&lt;YEAR(EV13),EV13,"")</f>
        <v/>
      </c>
      <c r="EW12" s="33" t="str">
        <f t="shared" ref="EW12" si="72">IF(YEAR(EV13)&lt;YEAR(EW13),EW13,"")</f>
        <v/>
      </c>
      <c r="EX12" s="33" t="str">
        <f t="shared" ref="EX12" si="73">IF(YEAR(EW13)&lt;YEAR(EX13),EX13,"")</f>
        <v/>
      </c>
      <c r="EY12" s="33" t="str">
        <f t="shared" ref="EY12" si="74">IF(YEAR(EX13)&lt;YEAR(EY13),EY13,"")</f>
        <v/>
      </c>
      <c r="EZ12" s="33" t="str">
        <f t="shared" ref="EZ12" si="75">IF(YEAR(EY13)&lt;YEAR(EZ13),EZ13,"")</f>
        <v/>
      </c>
      <c r="FA12" s="33" t="str">
        <f t="shared" ref="FA12" si="76">IF(YEAR(EZ13)&lt;YEAR(FA13),FA13,"")</f>
        <v/>
      </c>
      <c r="FB12" s="34" t="str">
        <f t="shared" ref="FB12" si="77">IF(YEAR(FA13)&lt;YEAR(FB13),FB13,"")</f>
        <v/>
      </c>
      <c r="FC12" s="28"/>
      <c r="FD12" s="28"/>
      <c r="FE12" s="31"/>
      <c r="FF12" s="31"/>
      <c r="FG12" s="31"/>
    </row>
    <row r="13" spans="1:186" ht="63" customHeight="1" thickBot="1" x14ac:dyDescent="0.3">
      <c r="A13" s="246" t="s">
        <v>112</v>
      </c>
      <c r="B13" s="247"/>
      <c r="C13" s="262"/>
      <c r="D13" s="63">
        <f>B20</f>
        <v>42821</v>
      </c>
      <c r="E13" s="52">
        <f t="shared" ref="E13:BP13" si="78">D13+7</f>
        <v>42828</v>
      </c>
      <c r="F13" s="51">
        <f t="shared" si="78"/>
        <v>42835</v>
      </c>
      <c r="G13" s="51">
        <f t="shared" si="78"/>
        <v>42842</v>
      </c>
      <c r="H13" s="51">
        <f t="shared" si="78"/>
        <v>42849</v>
      </c>
      <c r="I13" s="51">
        <f t="shared" si="78"/>
        <v>42856</v>
      </c>
      <c r="J13" s="51">
        <f t="shared" si="78"/>
        <v>42863</v>
      </c>
      <c r="K13" s="51">
        <f t="shared" si="78"/>
        <v>42870</v>
      </c>
      <c r="L13" s="51">
        <f t="shared" si="78"/>
        <v>42877</v>
      </c>
      <c r="M13" s="51">
        <f t="shared" si="78"/>
        <v>42884</v>
      </c>
      <c r="N13" s="51">
        <f t="shared" si="78"/>
        <v>42891</v>
      </c>
      <c r="O13" s="51">
        <f t="shared" si="78"/>
        <v>42898</v>
      </c>
      <c r="P13" s="51">
        <f t="shared" si="78"/>
        <v>42905</v>
      </c>
      <c r="Q13" s="51">
        <f t="shared" si="78"/>
        <v>42912</v>
      </c>
      <c r="R13" s="51">
        <f t="shared" si="78"/>
        <v>42919</v>
      </c>
      <c r="S13" s="51">
        <f t="shared" si="78"/>
        <v>42926</v>
      </c>
      <c r="T13" s="51">
        <f t="shared" si="78"/>
        <v>42933</v>
      </c>
      <c r="U13" s="51">
        <f t="shared" si="78"/>
        <v>42940</v>
      </c>
      <c r="V13" s="51">
        <f t="shared" si="78"/>
        <v>42947</v>
      </c>
      <c r="W13" s="51">
        <f t="shared" si="78"/>
        <v>42954</v>
      </c>
      <c r="X13" s="51">
        <f t="shared" si="78"/>
        <v>42961</v>
      </c>
      <c r="Y13" s="51">
        <f t="shared" si="78"/>
        <v>42968</v>
      </c>
      <c r="Z13" s="51">
        <f t="shared" si="78"/>
        <v>42975</v>
      </c>
      <c r="AA13" s="51">
        <f t="shared" si="78"/>
        <v>42982</v>
      </c>
      <c r="AB13" s="51">
        <f t="shared" si="78"/>
        <v>42989</v>
      </c>
      <c r="AC13" s="51">
        <f t="shared" si="78"/>
        <v>42996</v>
      </c>
      <c r="AD13" s="51">
        <f t="shared" si="78"/>
        <v>43003</v>
      </c>
      <c r="AE13" s="51">
        <f t="shared" si="78"/>
        <v>43010</v>
      </c>
      <c r="AF13" s="51">
        <f t="shared" si="78"/>
        <v>43017</v>
      </c>
      <c r="AG13" s="51">
        <f t="shared" si="78"/>
        <v>43024</v>
      </c>
      <c r="AH13" s="51">
        <f t="shared" si="78"/>
        <v>43031</v>
      </c>
      <c r="AI13" s="51">
        <f t="shared" si="78"/>
        <v>43038</v>
      </c>
      <c r="AJ13" s="51">
        <f t="shared" si="78"/>
        <v>43045</v>
      </c>
      <c r="AK13" s="51">
        <f t="shared" si="78"/>
        <v>43052</v>
      </c>
      <c r="AL13" s="51">
        <f t="shared" si="78"/>
        <v>43059</v>
      </c>
      <c r="AM13" s="51">
        <f t="shared" si="78"/>
        <v>43066</v>
      </c>
      <c r="AN13" s="51">
        <f t="shared" si="78"/>
        <v>43073</v>
      </c>
      <c r="AO13" s="51">
        <f t="shared" si="78"/>
        <v>43080</v>
      </c>
      <c r="AP13" s="51">
        <f t="shared" si="78"/>
        <v>43087</v>
      </c>
      <c r="AQ13" s="51">
        <f t="shared" si="78"/>
        <v>43094</v>
      </c>
      <c r="AR13" s="51">
        <f t="shared" si="78"/>
        <v>43101</v>
      </c>
      <c r="AS13" s="51">
        <f t="shared" si="78"/>
        <v>43108</v>
      </c>
      <c r="AT13" s="51">
        <f t="shared" si="78"/>
        <v>43115</v>
      </c>
      <c r="AU13" s="51">
        <f t="shared" si="78"/>
        <v>43122</v>
      </c>
      <c r="AV13" s="51">
        <f t="shared" si="78"/>
        <v>43129</v>
      </c>
      <c r="AW13" s="51">
        <f t="shared" si="78"/>
        <v>43136</v>
      </c>
      <c r="AX13" s="51">
        <f t="shared" si="78"/>
        <v>43143</v>
      </c>
      <c r="AY13" s="51">
        <f t="shared" si="78"/>
        <v>43150</v>
      </c>
      <c r="AZ13" s="51">
        <f t="shared" si="78"/>
        <v>43157</v>
      </c>
      <c r="BA13" s="51">
        <f t="shared" si="78"/>
        <v>43164</v>
      </c>
      <c r="BB13" s="51">
        <f t="shared" si="78"/>
        <v>43171</v>
      </c>
      <c r="BC13" s="51">
        <f t="shared" si="78"/>
        <v>43178</v>
      </c>
      <c r="BD13" s="51">
        <f t="shared" si="78"/>
        <v>43185</v>
      </c>
      <c r="BE13" s="51">
        <f t="shared" si="78"/>
        <v>43192</v>
      </c>
      <c r="BF13" s="51">
        <f t="shared" si="78"/>
        <v>43199</v>
      </c>
      <c r="BG13" s="51">
        <f t="shared" si="78"/>
        <v>43206</v>
      </c>
      <c r="BH13" s="51">
        <f t="shared" si="78"/>
        <v>43213</v>
      </c>
      <c r="BI13" s="51">
        <f t="shared" si="78"/>
        <v>43220</v>
      </c>
      <c r="BJ13" s="51">
        <f t="shared" si="78"/>
        <v>43227</v>
      </c>
      <c r="BK13" s="51">
        <f t="shared" si="78"/>
        <v>43234</v>
      </c>
      <c r="BL13" s="51">
        <f t="shared" si="78"/>
        <v>43241</v>
      </c>
      <c r="BM13" s="51">
        <f t="shared" si="78"/>
        <v>43248</v>
      </c>
      <c r="BN13" s="51">
        <f t="shared" si="78"/>
        <v>43255</v>
      </c>
      <c r="BO13" s="51">
        <f t="shared" si="78"/>
        <v>43262</v>
      </c>
      <c r="BP13" s="51">
        <f t="shared" si="78"/>
        <v>43269</v>
      </c>
      <c r="BQ13" s="51">
        <f t="shared" ref="BQ13:CD13" si="79">BP13+7</f>
        <v>43276</v>
      </c>
      <c r="BR13" s="51">
        <f t="shared" si="79"/>
        <v>43283</v>
      </c>
      <c r="BS13" s="51">
        <f t="shared" si="79"/>
        <v>43290</v>
      </c>
      <c r="BT13" s="51">
        <f t="shared" si="79"/>
        <v>43297</v>
      </c>
      <c r="BU13" s="51">
        <f t="shared" si="79"/>
        <v>43304</v>
      </c>
      <c r="BV13" s="51">
        <f t="shared" si="79"/>
        <v>43311</v>
      </c>
      <c r="BW13" s="51">
        <f t="shared" si="79"/>
        <v>43318</v>
      </c>
      <c r="BX13" s="51">
        <f t="shared" si="79"/>
        <v>43325</v>
      </c>
      <c r="BY13" s="51">
        <f t="shared" si="79"/>
        <v>43332</v>
      </c>
      <c r="BZ13" s="51">
        <f t="shared" si="79"/>
        <v>43339</v>
      </c>
      <c r="CA13" s="51">
        <f t="shared" si="79"/>
        <v>43346</v>
      </c>
      <c r="CB13" s="51">
        <f t="shared" si="79"/>
        <v>43353</v>
      </c>
      <c r="CC13" s="51">
        <f t="shared" si="79"/>
        <v>43360</v>
      </c>
      <c r="CD13" s="51">
        <f t="shared" si="79"/>
        <v>43367</v>
      </c>
      <c r="CE13" s="51">
        <f t="shared" ref="CE13" si="80">CD13+7</f>
        <v>43374</v>
      </c>
      <c r="CF13" s="51">
        <f t="shared" ref="CF13" si="81">CE13+7</f>
        <v>43381</v>
      </c>
      <c r="CG13" s="51">
        <f t="shared" ref="CG13" si="82">CF13+7</f>
        <v>43388</v>
      </c>
      <c r="CH13" s="51">
        <f t="shared" ref="CH13" si="83">CG13+7</f>
        <v>43395</v>
      </c>
      <c r="CI13" s="51">
        <f t="shared" ref="CI13" si="84">CH13+7</f>
        <v>43402</v>
      </c>
      <c r="CJ13" s="51">
        <f t="shared" ref="CJ13" si="85">CI13+7</f>
        <v>43409</v>
      </c>
      <c r="CK13" s="51">
        <f t="shared" ref="CK13" si="86">CJ13+7</f>
        <v>43416</v>
      </c>
      <c r="CL13" s="51">
        <f t="shared" ref="CL13" si="87">CK13+7</f>
        <v>43423</v>
      </c>
      <c r="CM13" s="51">
        <f t="shared" ref="CM13" si="88">CL13+7</f>
        <v>43430</v>
      </c>
      <c r="CN13" s="51">
        <f t="shared" ref="CN13" si="89">CM13+7</f>
        <v>43437</v>
      </c>
      <c r="CO13" s="51">
        <f t="shared" ref="CO13" si="90">CN13+7</f>
        <v>43444</v>
      </c>
      <c r="CP13" s="51">
        <f t="shared" ref="CP13" si="91">CO13+7</f>
        <v>43451</v>
      </c>
      <c r="CQ13" s="51">
        <f t="shared" ref="CQ13" si="92">CP13+7</f>
        <v>43458</v>
      </c>
      <c r="CR13" s="51">
        <f t="shared" ref="CR13" si="93">CQ13+7</f>
        <v>43465</v>
      </c>
      <c r="CS13" s="51">
        <f t="shared" ref="CS13" si="94">CR13+7</f>
        <v>43472</v>
      </c>
      <c r="CT13" s="51">
        <f t="shared" ref="CT13" si="95">CS13+7</f>
        <v>43479</v>
      </c>
      <c r="CU13" s="51">
        <f t="shared" ref="CU13" si="96">CT13+7</f>
        <v>43486</v>
      </c>
      <c r="CV13" s="51">
        <f t="shared" ref="CV13" si="97">CU13+7</f>
        <v>43493</v>
      </c>
      <c r="CW13" s="51">
        <f t="shared" ref="CW13" si="98">CV13+7</f>
        <v>43500</v>
      </c>
      <c r="CX13" s="51">
        <f t="shared" ref="CX13" si="99">CW13+7</f>
        <v>43507</v>
      </c>
      <c r="CY13" s="51">
        <f t="shared" ref="CY13" si="100">CX13+7</f>
        <v>43514</v>
      </c>
      <c r="CZ13" s="51">
        <f t="shared" ref="CZ13" si="101">CY13+7</f>
        <v>43521</v>
      </c>
      <c r="DA13" s="51">
        <f t="shared" ref="DA13" si="102">CZ13+7</f>
        <v>43528</v>
      </c>
      <c r="DB13" s="51">
        <f t="shared" ref="DB13" si="103">DA13+7</f>
        <v>43535</v>
      </c>
      <c r="DC13" s="51">
        <f t="shared" ref="DC13" si="104">DB13+7</f>
        <v>43542</v>
      </c>
      <c r="DD13" s="51">
        <f t="shared" ref="DD13" si="105">DC13+7</f>
        <v>43549</v>
      </c>
      <c r="DE13" s="51">
        <f t="shared" ref="DE13" si="106">DD13+7</f>
        <v>43556</v>
      </c>
      <c r="DF13" s="51">
        <f t="shared" ref="DF13" si="107">DE13+7</f>
        <v>43563</v>
      </c>
      <c r="DG13" s="51">
        <f t="shared" ref="DG13" si="108">DF13+7</f>
        <v>43570</v>
      </c>
      <c r="DH13" s="51">
        <f t="shared" ref="DH13" si="109">DG13+7</f>
        <v>43577</v>
      </c>
      <c r="DI13" s="51">
        <f t="shared" ref="DI13" si="110">DH13+7</f>
        <v>43584</v>
      </c>
      <c r="DJ13" s="51">
        <f t="shared" ref="DJ13" si="111">DI13+7</f>
        <v>43591</v>
      </c>
      <c r="DK13" s="51">
        <f t="shared" ref="DK13" si="112">DJ13+7</f>
        <v>43598</v>
      </c>
      <c r="DL13" s="51">
        <f t="shared" ref="DL13" si="113">DK13+7</f>
        <v>43605</v>
      </c>
      <c r="DM13" s="51">
        <f t="shared" ref="DM13" si="114">DL13+7</f>
        <v>43612</v>
      </c>
      <c r="DN13" s="51">
        <f t="shared" ref="DN13" si="115">DM13+7</f>
        <v>43619</v>
      </c>
      <c r="DO13" s="51">
        <f t="shared" ref="DO13" si="116">DN13+7</f>
        <v>43626</v>
      </c>
      <c r="DP13" s="51">
        <f t="shared" ref="DP13" si="117">DO13+7</f>
        <v>43633</v>
      </c>
      <c r="DQ13" s="51">
        <f t="shared" ref="DQ13" si="118">DP13+7</f>
        <v>43640</v>
      </c>
      <c r="DR13" s="51">
        <f t="shared" ref="DR13" si="119">DQ13+7</f>
        <v>43647</v>
      </c>
      <c r="DS13" s="51">
        <f t="shared" ref="DS13" si="120">DR13+7</f>
        <v>43654</v>
      </c>
      <c r="DT13" s="51">
        <f t="shared" ref="DT13" si="121">DS13+7</f>
        <v>43661</v>
      </c>
      <c r="DU13" s="51">
        <f t="shared" ref="DU13" si="122">DT13+7</f>
        <v>43668</v>
      </c>
      <c r="DV13" s="51">
        <f t="shared" ref="DV13" si="123">DU13+7</f>
        <v>43675</v>
      </c>
      <c r="DW13" s="51">
        <f t="shared" ref="DW13" si="124">DV13+7</f>
        <v>43682</v>
      </c>
      <c r="DX13" s="51">
        <f t="shared" ref="DX13" si="125">DW13+7</f>
        <v>43689</v>
      </c>
      <c r="DY13" s="51">
        <f t="shared" ref="DY13" si="126">DX13+7</f>
        <v>43696</v>
      </c>
      <c r="DZ13" s="51">
        <f t="shared" ref="DZ13" si="127">DY13+7</f>
        <v>43703</v>
      </c>
      <c r="EA13" s="51">
        <f t="shared" ref="EA13" si="128">DZ13+7</f>
        <v>43710</v>
      </c>
      <c r="EB13" s="51">
        <f t="shared" ref="EB13" si="129">EA13+7</f>
        <v>43717</v>
      </c>
      <c r="EC13" s="51">
        <f t="shared" ref="EC13" si="130">EB13+7</f>
        <v>43724</v>
      </c>
      <c r="ED13" s="51">
        <f t="shared" ref="ED13" si="131">EC13+7</f>
        <v>43731</v>
      </c>
      <c r="EE13" s="51">
        <f t="shared" ref="EE13" si="132">ED13+7</f>
        <v>43738</v>
      </c>
      <c r="EF13" s="51">
        <f t="shared" ref="EF13" si="133">EE13+7</f>
        <v>43745</v>
      </c>
      <c r="EG13" s="51">
        <f t="shared" ref="EG13" si="134">EF13+7</f>
        <v>43752</v>
      </c>
      <c r="EH13" s="51">
        <f t="shared" ref="EH13" si="135">EG13+7</f>
        <v>43759</v>
      </c>
      <c r="EI13" s="51">
        <f t="shared" ref="EI13" si="136">EH13+7</f>
        <v>43766</v>
      </c>
      <c r="EJ13" s="51">
        <f t="shared" ref="EJ13" si="137">EI13+7</f>
        <v>43773</v>
      </c>
      <c r="EK13" s="51">
        <f t="shared" ref="EK13" si="138">EJ13+7</f>
        <v>43780</v>
      </c>
      <c r="EL13" s="51">
        <f t="shared" ref="EL13" si="139">EK13+7</f>
        <v>43787</v>
      </c>
      <c r="EM13" s="51">
        <f t="shared" ref="EM13" si="140">EL13+7</f>
        <v>43794</v>
      </c>
      <c r="EN13" s="51">
        <f t="shared" ref="EN13" si="141">EM13+7</f>
        <v>43801</v>
      </c>
      <c r="EO13" s="51">
        <f t="shared" ref="EO13" si="142">EN13+7</f>
        <v>43808</v>
      </c>
      <c r="EP13" s="51">
        <f t="shared" ref="EP13" si="143">EO13+7</f>
        <v>43815</v>
      </c>
      <c r="EQ13" s="51">
        <f t="shared" ref="EQ13" si="144">EP13+7</f>
        <v>43822</v>
      </c>
      <c r="ER13" s="51">
        <f t="shared" ref="ER13" si="145">EQ13+7</f>
        <v>43829</v>
      </c>
      <c r="ES13" s="51">
        <f t="shared" ref="ES13" si="146">ER13+7</f>
        <v>43836</v>
      </c>
      <c r="ET13" s="51">
        <f t="shared" ref="ET13" si="147">ES13+7</f>
        <v>43843</v>
      </c>
      <c r="EU13" s="51">
        <f t="shared" ref="EU13" si="148">ET13+7</f>
        <v>43850</v>
      </c>
      <c r="EV13" s="51">
        <f t="shared" ref="EV13" si="149">EU13+7</f>
        <v>43857</v>
      </c>
      <c r="EW13" s="51">
        <f t="shared" ref="EW13" si="150">EV13+7</f>
        <v>43864</v>
      </c>
      <c r="EX13" s="51">
        <f t="shared" ref="EX13" si="151">EW13+7</f>
        <v>43871</v>
      </c>
      <c r="EY13" s="51">
        <f t="shared" ref="EY13" si="152">EX13+7</f>
        <v>43878</v>
      </c>
      <c r="EZ13" s="51">
        <f t="shared" ref="EZ13" si="153">EY13+7</f>
        <v>43885</v>
      </c>
      <c r="FA13" s="51">
        <f t="shared" ref="FA13" si="154">EZ13+7</f>
        <v>43892</v>
      </c>
      <c r="FB13" s="60">
        <f t="shared" ref="FB13" si="155">FA13+7</f>
        <v>43899</v>
      </c>
      <c r="FC13" s="39" t="s">
        <v>57</v>
      </c>
      <c r="FD13" s="40"/>
      <c r="FE13" s="6"/>
      <c r="FF13" s="6"/>
      <c r="FG13" s="6"/>
      <c r="FH13" s="6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8"/>
      <c r="FV13" s="8"/>
      <c r="FW13" s="8"/>
      <c r="FX13" s="8"/>
      <c r="FY13" s="8"/>
      <c r="FZ13" s="8"/>
      <c r="GA13" s="8"/>
      <c r="GB13" s="8"/>
      <c r="GC13" s="8"/>
      <c r="GD13" s="8"/>
    </row>
    <row r="14" spans="1:186" ht="20.100000000000001" customHeight="1" x14ac:dyDescent="0.3">
      <c r="A14" s="222" t="s">
        <v>0</v>
      </c>
      <c r="B14" s="263" t="s">
        <v>140</v>
      </c>
      <c r="C14" s="264"/>
      <c r="D14" s="265" t="s">
        <v>93</v>
      </c>
      <c r="E14" s="223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  <c r="DU14" s="224"/>
      <c r="DV14" s="224"/>
      <c r="DW14" s="224"/>
      <c r="DX14" s="224"/>
      <c r="DY14" s="224"/>
      <c r="DZ14" s="224"/>
      <c r="EA14" s="224"/>
      <c r="EB14" s="224"/>
      <c r="EC14" s="224"/>
      <c r="ED14" s="224"/>
      <c r="EE14" s="224"/>
      <c r="EF14" s="224"/>
      <c r="EG14" s="224"/>
      <c r="EH14" s="224"/>
      <c r="EI14" s="224"/>
      <c r="EJ14" s="224"/>
      <c r="EK14" s="224"/>
      <c r="EL14" s="224"/>
      <c r="EM14" s="224"/>
      <c r="EN14" s="224"/>
      <c r="EO14" s="224"/>
      <c r="EP14" s="224"/>
      <c r="EQ14" s="224"/>
      <c r="ER14" s="224"/>
      <c r="ES14" s="224"/>
      <c r="ET14" s="224"/>
      <c r="EU14" s="224"/>
      <c r="EV14" s="224"/>
      <c r="EW14" s="224"/>
      <c r="EX14" s="224"/>
      <c r="EY14" s="224"/>
      <c r="EZ14" s="224"/>
      <c r="FA14" s="224"/>
      <c r="FB14" s="226"/>
      <c r="FC14" s="28"/>
      <c r="FD14" s="28"/>
      <c r="FE14" s="1"/>
      <c r="FF14" s="1"/>
      <c r="FG14" s="1"/>
    </row>
    <row r="15" spans="1:186" s="68" customFormat="1" ht="20.100000000000001" customHeight="1" x14ac:dyDescent="0.25">
      <c r="A15" s="64" t="s">
        <v>141</v>
      </c>
      <c r="B15" s="244">
        <f>'key dates'!B6</f>
        <v>42620</v>
      </c>
      <c r="C15" s="245"/>
      <c r="D15" s="266"/>
      <c r="E15" s="114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213"/>
      <c r="FC15" s="69"/>
      <c r="FD15" s="69"/>
      <c r="FE15" s="70"/>
      <c r="FF15" s="70"/>
      <c r="FG15" s="70"/>
    </row>
    <row r="16" spans="1:186" ht="20.100000000000001" customHeight="1" x14ac:dyDescent="0.25">
      <c r="A16" s="113" t="s">
        <v>2</v>
      </c>
      <c r="B16" s="268">
        <f>'key dates'!B7</f>
        <v>42662</v>
      </c>
      <c r="C16" s="269"/>
      <c r="D16" s="266"/>
      <c r="E16" s="43" t="str">
        <f t="shared" ref="E16:G16" si="156">IF(AND($B16&gt;=E13,F13&gt;$B16),"X"," ")</f>
        <v xml:space="preserve"> </v>
      </c>
      <c r="F16" s="42" t="str">
        <f t="shared" si="156"/>
        <v xml:space="preserve"> </v>
      </c>
      <c r="G16" s="42" t="str">
        <f t="shared" si="156"/>
        <v xml:space="preserve"> </v>
      </c>
      <c r="H16" s="42" t="str">
        <f t="shared" ref="H16" si="157">IF(AND($B16&gt;=H13,I13&gt;$B16),"X"," ")</f>
        <v xml:space="preserve"> </v>
      </c>
      <c r="I16" s="42" t="str">
        <f t="shared" ref="I16" si="158">IF(AND($B16&gt;=I13,J13&gt;$B16),"X"," ")</f>
        <v xml:space="preserve"> </v>
      </c>
      <c r="J16" s="42" t="str">
        <f t="shared" ref="J16" si="159">IF(AND($B16&gt;=J13,K13&gt;$B16),"X"," ")</f>
        <v xml:space="preserve"> </v>
      </c>
      <c r="K16" s="42" t="str">
        <f t="shared" ref="K16" si="160">IF(AND($B16&gt;=K13,L13&gt;$B16),"X"," ")</f>
        <v xml:space="preserve"> </v>
      </c>
      <c r="L16" s="42" t="str">
        <f t="shared" ref="L16" si="161">IF(AND($B16&gt;=L13,M13&gt;$B16),"X"," ")</f>
        <v xml:space="preserve"> </v>
      </c>
      <c r="M16" s="42" t="str">
        <f t="shared" ref="M16" si="162">IF(AND($B16&gt;=M13,N13&gt;$B16),"X"," ")</f>
        <v xml:space="preserve"> </v>
      </c>
      <c r="N16" s="42" t="str">
        <f t="shared" ref="N16" si="163">IF(AND($B16&gt;=N13,O13&gt;$B16),"X"," ")</f>
        <v xml:space="preserve"> </v>
      </c>
      <c r="O16" s="42" t="str">
        <f t="shared" ref="O16" si="164">IF(AND($B16&gt;=O13,P13&gt;$B16),"X"," ")</f>
        <v xml:space="preserve"> </v>
      </c>
      <c r="P16" s="42" t="str">
        <f t="shared" ref="P16" si="165">IF(AND($B16&gt;=P13,Q13&gt;$B16),"X"," ")</f>
        <v xml:space="preserve"> </v>
      </c>
      <c r="Q16" s="42" t="str">
        <f t="shared" ref="Q16" si="166">IF(AND($B16&gt;=Q13,R13&gt;$B16),"X"," ")</f>
        <v xml:space="preserve"> </v>
      </c>
      <c r="R16" s="42" t="str">
        <f t="shared" ref="R16" si="167">IF(AND($B16&gt;=R13,S13&gt;$B16),"X"," ")</f>
        <v xml:space="preserve"> </v>
      </c>
      <c r="S16" s="42" t="str">
        <f t="shared" ref="S16" si="168">IF(AND($B16&gt;=S13,T13&gt;$B16),"X"," ")</f>
        <v xml:space="preserve"> </v>
      </c>
      <c r="T16" s="42" t="str">
        <f t="shared" ref="T16" si="169">IF(AND($B16&gt;=T13,U13&gt;$B16),"X"," ")</f>
        <v xml:space="preserve"> </v>
      </c>
      <c r="U16" s="42" t="str">
        <f t="shared" ref="U16" si="170">IF(AND($B16&gt;=U13,V13&gt;$B16),"X"," ")</f>
        <v xml:space="preserve"> </v>
      </c>
      <c r="V16" s="42" t="str">
        <f t="shared" ref="V16" si="171">IF(AND($B16&gt;=V13,W13&gt;$B16),"X"," ")</f>
        <v xml:space="preserve"> </v>
      </c>
      <c r="W16" s="42" t="str">
        <f t="shared" ref="W16" si="172">IF(AND($B16&gt;=W13,X13&gt;$B16),"X"," ")</f>
        <v xml:space="preserve"> </v>
      </c>
      <c r="X16" s="42" t="str">
        <f t="shared" ref="X16" si="173">IF(AND($B16&gt;=X13,Y13&gt;$B16),"X"," ")</f>
        <v xml:space="preserve"> </v>
      </c>
      <c r="Y16" s="42" t="str">
        <f t="shared" ref="Y16" si="174">IF(AND($B16&gt;=Y13,Z13&gt;$B16),"X"," ")</f>
        <v xml:space="preserve"> </v>
      </c>
      <c r="Z16" s="42" t="str">
        <f t="shared" ref="Z16" si="175">IF(AND($B16&gt;=Z13,AA13&gt;$B16),"X"," ")</f>
        <v xml:space="preserve"> </v>
      </c>
      <c r="AA16" s="42" t="str">
        <f t="shared" ref="AA16" si="176">IF(AND($B16&gt;=AA13,AB13&gt;$B16),"X"," ")</f>
        <v xml:space="preserve"> </v>
      </c>
      <c r="AB16" s="42" t="str">
        <f t="shared" ref="AB16" si="177">IF(AND($B16&gt;=AB13,AC13&gt;$B16),"X"," ")</f>
        <v xml:space="preserve"> </v>
      </c>
      <c r="AC16" s="42" t="str">
        <f t="shared" ref="AC16" si="178">IF(AND($B16&gt;=AC13,AD13&gt;$B16),"X"," ")</f>
        <v xml:space="preserve"> </v>
      </c>
      <c r="AD16" s="42" t="str">
        <f t="shared" ref="AD16" si="179">IF(AND($B16&gt;=AD13,AE13&gt;$B16),"X"," ")</f>
        <v xml:space="preserve"> </v>
      </c>
      <c r="AE16" s="42" t="str">
        <f t="shared" ref="AE16" si="180">IF(AND($B16&gt;=AE13,AF13&gt;$B16),"X"," ")</f>
        <v xml:space="preserve"> </v>
      </c>
      <c r="AF16" s="42" t="str">
        <f t="shared" ref="AF16" si="181">IF(AND($B16&gt;=AF13,AG13&gt;$B16),"X"," ")</f>
        <v xml:space="preserve"> </v>
      </c>
      <c r="AG16" s="42" t="str">
        <f t="shared" ref="AG16" si="182">IF(AND($B16&gt;=AG13,AH13&gt;$B16),"X"," ")</f>
        <v xml:space="preserve"> </v>
      </c>
      <c r="AH16" s="42" t="str">
        <f t="shared" ref="AH16" si="183">IF(AND($B16&gt;=AH13,AI13&gt;$B16),"X"," ")</f>
        <v xml:space="preserve"> </v>
      </c>
      <c r="AI16" s="42" t="str">
        <f t="shared" ref="AI16" si="184">IF(AND($B16&gt;=AI13,AJ13&gt;$B16),"X"," ")</f>
        <v xml:space="preserve"> </v>
      </c>
      <c r="AJ16" s="42" t="str">
        <f t="shared" ref="AJ16" si="185">IF(AND($B16&gt;=AJ13,AK13&gt;$B16),"X"," ")</f>
        <v xml:space="preserve"> </v>
      </c>
      <c r="AK16" s="42" t="str">
        <f t="shared" ref="AK16" si="186">IF(AND($B16&gt;=AK13,AL13&gt;$B16),"X"," ")</f>
        <v xml:space="preserve"> </v>
      </c>
      <c r="AL16" s="42" t="str">
        <f t="shared" ref="AL16" si="187">IF(AND($B16&gt;=AL13,AM13&gt;$B16),"X"," ")</f>
        <v xml:space="preserve"> </v>
      </c>
      <c r="AM16" s="42" t="str">
        <f t="shared" ref="AM16" si="188">IF(AND($B16&gt;=AM13,AN13&gt;$B16),"X"," ")</f>
        <v xml:space="preserve"> </v>
      </c>
      <c r="AN16" s="42" t="str">
        <f t="shared" ref="AN16" si="189">IF(AND($B16&gt;=AN13,AO13&gt;$B16),"X"," ")</f>
        <v xml:space="preserve"> </v>
      </c>
      <c r="AO16" s="42" t="str">
        <f t="shared" ref="AO16" si="190">IF(AND($B16&gt;=AO13,AP13&gt;$B16),"X"," ")</f>
        <v xml:space="preserve"> </v>
      </c>
      <c r="AP16" s="42" t="str">
        <f t="shared" ref="AP16" si="191">IF(AND($B16&gt;=AP13,AQ13&gt;$B16),"X"," ")</f>
        <v xml:space="preserve"> </v>
      </c>
      <c r="AQ16" s="42" t="str">
        <f t="shared" ref="AQ16" si="192">IF(AND($B16&gt;=AQ13,AR13&gt;$B16),"X"," ")</f>
        <v xml:space="preserve"> </v>
      </c>
      <c r="AR16" s="42" t="str">
        <f t="shared" ref="AR16" si="193">IF(AND($B16&gt;=AR13,AS13&gt;$B16),"X"," ")</f>
        <v xml:space="preserve"> </v>
      </c>
      <c r="AS16" s="42" t="str">
        <f t="shared" ref="AS16" si="194">IF(AND($B16&gt;=AS13,AT13&gt;$B16),"X"," ")</f>
        <v xml:space="preserve"> </v>
      </c>
      <c r="AT16" s="42" t="str">
        <f t="shared" ref="AT16" si="195">IF(AND($B16&gt;=AT13,AU13&gt;$B16),"X"," ")</f>
        <v xml:space="preserve"> </v>
      </c>
      <c r="AU16" s="42" t="str">
        <f t="shared" ref="AU16" si="196">IF(AND($B16&gt;=AU13,AV13&gt;$B16),"X"," ")</f>
        <v xml:space="preserve"> </v>
      </c>
      <c r="AV16" s="42" t="str">
        <f t="shared" ref="AV16" si="197">IF(AND($B16&gt;=AV13,AW13&gt;$B16),"X"," ")</f>
        <v xml:space="preserve"> </v>
      </c>
      <c r="AW16" s="42" t="str">
        <f t="shared" ref="AW16" si="198">IF(AND($B16&gt;=AW13,AX13&gt;$B16),"X"," ")</f>
        <v xml:space="preserve"> </v>
      </c>
      <c r="AX16" s="42" t="str">
        <f t="shared" ref="AX16" si="199">IF(AND($B16&gt;=AX13,AY13&gt;$B16),"X"," ")</f>
        <v xml:space="preserve"> </v>
      </c>
      <c r="AY16" s="42" t="str">
        <f t="shared" ref="AY16" si="200">IF(AND($B16&gt;=AY13,AZ13&gt;$B16),"X"," ")</f>
        <v xml:space="preserve"> </v>
      </c>
      <c r="AZ16" s="42" t="str">
        <f t="shared" ref="AZ16" si="201">IF(AND($B16&gt;=AZ13,BA13&gt;$B16),"X"," ")</f>
        <v xml:space="preserve"> </v>
      </c>
      <c r="BA16" s="42" t="str">
        <f t="shared" ref="BA16" si="202">IF(AND($B16&gt;=BA13,BB13&gt;$B16),"X"," ")</f>
        <v xml:space="preserve"> </v>
      </c>
      <c r="BB16" s="42" t="str">
        <f t="shared" ref="BB16" si="203">IF(AND($B16&gt;=BB13,BC13&gt;$B16),"X"," ")</f>
        <v xml:space="preserve"> </v>
      </c>
      <c r="BC16" s="42" t="str">
        <f t="shared" ref="BC16" si="204">IF(AND($B16&gt;=BC13,BD13&gt;$B16),"X"," ")</f>
        <v xml:space="preserve"> </v>
      </c>
      <c r="BD16" s="42" t="str">
        <f t="shared" ref="BD16" si="205">IF(AND($B16&gt;=BD13,BE13&gt;$B16),"X"," ")</f>
        <v xml:space="preserve"> </v>
      </c>
      <c r="BE16" s="42" t="str">
        <f t="shared" ref="BE16" si="206">IF(AND($B16&gt;=BE13,BF13&gt;$B16),"X"," ")</f>
        <v xml:space="preserve"> </v>
      </c>
      <c r="BF16" s="42" t="str">
        <f t="shared" ref="BF16" si="207">IF(AND($B16&gt;=BF13,BG13&gt;$B16),"X"," ")</f>
        <v xml:space="preserve"> </v>
      </c>
      <c r="BG16" s="42" t="str">
        <f t="shared" ref="BG16" si="208">IF(AND($B16&gt;=BG13,BH13&gt;$B16),"X"," ")</f>
        <v xml:space="preserve"> </v>
      </c>
      <c r="BH16" s="42" t="str">
        <f t="shared" ref="BH16" si="209">IF(AND($B16&gt;=BH13,BI13&gt;$B16),"X"," ")</f>
        <v xml:space="preserve"> </v>
      </c>
      <c r="BI16" s="42" t="str">
        <f t="shared" ref="BI16" si="210">IF(AND($B16&gt;=BI13,BJ13&gt;$B16),"X"," ")</f>
        <v xml:space="preserve"> </v>
      </c>
      <c r="BJ16" s="42" t="str">
        <f t="shared" ref="BJ16" si="211">IF(AND($B16&gt;=BJ13,BK13&gt;$B16),"X"," ")</f>
        <v xml:space="preserve"> </v>
      </c>
      <c r="BK16" s="42" t="str">
        <f t="shared" ref="BK16" si="212">IF(AND($B16&gt;=BK13,BL13&gt;$B16),"X"," ")</f>
        <v xml:space="preserve"> </v>
      </c>
      <c r="BL16" s="42" t="str">
        <f t="shared" ref="BL16" si="213">IF(AND($B16&gt;=BL13,BM13&gt;$B16),"X"," ")</f>
        <v xml:space="preserve"> </v>
      </c>
      <c r="BM16" s="42" t="str">
        <f t="shared" ref="BM16" si="214">IF(AND($B16&gt;=BM13,BN13&gt;$B16),"X"," ")</f>
        <v xml:space="preserve"> </v>
      </c>
      <c r="BN16" s="42" t="str">
        <f t="shared" ref="BN16" si="215">IF(AND($B16&gt;=BN13,BO13&gt;$B16),"X"," ")</f>
        <v xml:space="preserve"> </v>
      </c>
      <c r="BO16" s="42" t="str">
        <f t="shared" ref="BO16" si="216">IF(AND($B16&gt;=BO13,BP13&gt;$B16),"X"," ")</f>
        <v xml:space="preserve"> </v>
      </c>
      <c r="BP16" s="42" t="str">
        <f t="shared" ref="BP16" si="217">IF(AND($B16&gt;=BP13,BQ13&gt;$B16),"X"," ")</f>
        <v xml:space="preserve"> </v>
      </c>
      <c r="BQ16" s="42" t="str">
        <f t="shared" ref="BQ16" si="218">IF(AND($B16&gt;=BQ13,BR13&gt;$B16),"X"," ")</f>
        <v xml:space="preserve"> </v>
      </c>
      <c r="BR16" s="42" t="str">
        <f t="shared" ref="BR16" si="219">IF(AND($B16&gt;=BR13,BS13&gt;$B16),"X"," ")</f>
        <v xml:space="preserve"> </v>
      </c>
      <c r="BS16" s="42" t="str">
        <f t="shared" ref="BS16" si="220">IF(AND($B16&gt;=BS13,BT13&gt;$B16),"X"," ")</f>
        <v xml:space="preserve"> </v>
      </c>
      <c r="BT16" s="42" t="str">
        <f t="shared" ref="BT16" si="221">IF(AND($B16&gt;=BT13,BU13&gt;$B16),"X"," ")</f>
        <v xml:space="preserve"> </v>
      </c>
      <c r="BU16" s="42" t="str">
        <f t="shared" ref="BU16" si="222">IF(AND($B16&gt;=BU13,BV13&gt;$B16),"X"," ")</f>
        <v xml:space="preserve"> </v>
      </c>
      <c r="BV16" s="42" t="str">
        <f t="shared" ref="BV16" si="223">IF(AND($B16&gt;=BV13,BW13&gt;$B16),"X"," ")</f>
        <v xml:space="preserve"> </v>
      </c>
      <c r="BW16" s="42" t="str">
        <f t="shared" ref="BW16" si="224">IF(AND($B16&gt;=BW13,BX13&gt;$B16),"X"," ")</f>
        <v xml:space="preserve"> </v>
      </c>
      <c r="BX16" s="42" t="str">
        <f t="shared" ref="BX16" si="225">IF(AND($B16&gt;=BX13,BY13&gt;$B16),"X"," ")</f>
        <v xml:space="preserve"> </v>
      </c>
      <c r="BY16" s="42" t="str">
        <f t="shared" ref="BY16" si="226">IF(AND($B16&gt;=BY13,BZ13&gt;$B16),"X"," ")</f>
        <v xml:space="preserve"> </v>
      </c>
      <c r="BZ16" s="42" t="str">
        <f t="shared" ref="BZ16" si="227">IF(AND($B16&gt;=BZ13,CA13&gt;$B16),"X"," ")</f>
        <v xml:space="preserve"> </v>
      </c>
      <c r="CA16" s="42" t="str">
        <f t="shared" ref="CA16" si="228">IF(AND($B16&gt;=CA13,CB13&gt;$B16),"X"," ")</f>
        <v xml:space="preserve"> </v>
      </c>
      <c r="CB16" s="42" t="str">
        <f t="shared" ref="CB16" si="229">IF(AND($B16&gt;=CB13,CC13&gt;$B16),"X"," ")</f>
        <v xml:space="preserve"> </v>
      </c>
      <c r="CC16" s="42" t="str">
        <f t="shared" ref="CC16" si="230">IF(AND($B16&gt;=CC13,CD13&gt;$B16),"X"," ")</f>
        <v xml:space="preserve"> </v>
      </c>
      <c r="CD16" s="42" t="str">
        <f t="shared" ref="CD16" si="231">IF(AND($B16&gt;=CD13,CE13&gt;$B16),"X"," ")</f>
        <v xml:space="preserve"> </v>
      </c>
      <c r="CE16" s="42" t="str">
        <f t="shared" ref="CE16" si="232">IF(AND($B16&gt;=CE13,CF13&gt;$B16),"X"," ")</f>
        <v xml:space="preserve"> </v>
      </c>
      <c r="CF16" s="42" t="str">
        <f t="shared" ref="CF16" si="233">IF(AND($B16&gt;=CF13,CG13&gt;$B16),"X"," ")</f>
        <v xml:space="preserve"> </v>
      </c>
      <c r="CG16" s="42" t="str">
        <f t="shared" ref="CG16" si="234">IF(AND($B16&gt;=CG13,CH13&gt;$B16),"X"," ")</f>
        <v xml:space="preserve"> </v>
      </c>
      <c r="CH16" s="42" t="str">
        <f t="shared" ref="CH16" si="235">IF(AND($B16&gt;=CH13,CI13&gt;$B16),"X"," ")</f>
        <v xml:space="preserve"> </v>
      </c>
      <c r="CI16" s="42" t="str">
        <f t="shared" ref="CI16" si="236">IF(AND($B16&gt;=CI13,CJ13&gt;$B16),"X"," ")</f>
        <v xml:space="preserve"> </v>
      </c>
      <c r="CJ16" s="42" t="str">
        <f t="shared" ref="CJ16" si="237">IF(AND($B16&gt;=CJ13,CK13&gt;$B16),"X"," ")</f>
        <v xml:space="preserve"> </v>
      </c>
      <c r="CK16" s="42" t="str">
        <f t="shared" ref="CK16" si="238">IF(AND($B16&gt;=CK13,CL13&gt;$B16),"X"," ")</f>
        <v xml:space="preserve"> </v>
      </c>
      <c r="CL16" s="42" t="str">
        <f t="shared" ref="CL16" si="239">IF(AND($B16&gt;=CL13,CM13&gt;$B16),"X"," ")</f>
        <v xml:space="preserve"> </v>
      </c>
      <c r="CM16" s="42" t="str">
        <f t="shared" ref="CM16" si="240">IF(AND($B16&gt;=CM13,CN13&gt;$B16),"X"," ")</f>
        <v xml:space="preserve"> </v>
      </c>
      <c r="CN16" s="42" t="str">
        <f t="shared" ref="CN16" si="241">IF(AND($B16&gt;=CN13,CO13&gt;$B16),"X"," ")</f>
        <v xml:space="preserve"> </v>
      </c>
      <c r="CO16" s="42" t="str">
        <f t="shared" ref="CO16" si="242">IF(AND($B16&gt;=CO13,CP13&gt;$B16),"X"," ")</f>
        <v xml:space="preserve"> </v>
      </c>
      <c r="CP16" s="42" t="str">
        <f t="shared" ref="CP16" si="243">IF(AND($B16&gt;=CP13,CQ13&gt;$B16),"X"," ")</f>
        <v xml:space="preserve"> </v>
      </c>
      <c r="CQ16" s="42" t="str">
        <f t="shared" ref="CQ16" si="244">IF(AND($B16&gt;=CQ13,CR13&gt;$B16),"X"," ")</f>
        <v xml:space="preserve"> </v>
      </c>
      <c r="CR16" s="42" t="str">
        <f t="shared" ref="CR16" si="245">IF(AND($B16&gt;=CR13,CS13&gt;$B16),"X"," ")</f>
        <v xml:space="preserve"> </v>
      </c>
      <c r="CS16" s="42" t="str">
        <f t="shared" ref="CS16" si="246">IF(AND($B16&gt;=CS13,CT13&gt;$B16),"X"," ")</f>
        <v xml:space="preserve"> </v>
      </c>
      <c r="CT16" s="42" t="str">
        <f t="shared" ref="CT16" si="247">IF(AND($B16&gt;=CT13,CU13&gt;$B16),"X"," ")</f>
        <v xml:space="preserve"> </v>
      </c>
      <c r="CU16" s="42" t="str">
        <f t="shared" ref="CU16" si="248">IF(AND($B16&gt;=CU13,CV13&gt;$B16),"X"," ")</f>
        <v xml:space="preserve"> </v>
      </c>
      <c r="CV16" s="42" t="str">
        <f t="shared" ref="CV16" si="249">IF(AND($B16&gt;=CV13,CW13&gt;$B16),"X"," ")</f>
        <v xml:space="preserve"> </v>
      </c>
      <c r="CW16" s="42" t="str">
        <f t="shared" ref="CW16" si="250">IF(AND($B16&gt;=CW13,CX13&gt;$B16),"X"," ")</f>
        <v xml:space="preserve"> </v>
      </c>
      <c r="CX16" s="42" t="str">
        <f t="shared" ref="CX16" si="251">IF(AND($B16&gt;=CX13,CY13&gt;$B16),"X"," ")</f>
        <v xml:space="preserve"> </v>
      </c>
      <c r="CY16" s="42" t="str">
        <f t="shared" ref="CY16" si="252">IF(AND($B16&gt;=CY13,CZ13&gt;$B16),"X"," ")</f>
        <v xml:space="preserve"> </v>
      </c>
      <c r="CZ16" s="42" t="str">
        <f t="shared" ref="CZ16" si="253">IF(AND($B16&gt;=CZ13,DA13&gt;$B16),"X"," ")</f>
        <v xml:space="preserve"> </v>
      </c>
      <c r="DA16" s="42" t="str">
        <f t="shared" ref="DA16" si="254">IF(AND($B16&gt;=DA13,DB13&gt;$B16),"X"," ")</f>
        <v xml:space="preserve"> </v>
      </c>
      <c r="DB16" s="42" t="str">
        <f t="shared" ref="DB16" si="255">IF(AND($B16&gt;=DB13,DC13&gt;$B16),"X"," ")</f>
        <v xml:space="preserve"> </v>
      </c>
      <c r="DC16" s="42" t="str">
        <f t="shared" ref="DC16" si="256">IF(AND($B16&gt;=DC13,DD13&gt;$B16),"X"," ")</f>
        <v xml:space="preserve"> </v>
      </c>
      <c r="DD16" s="42" t="str">
        <f t="shared" ref="DD16" si="257">IF(AND($B16&gt;=DD13,DE13&gt;$B16),"X"," ")</f>
        <v xml:space="preserve"> </v>
      </c>
      <c r="DE16" s="42" t="str">
        <f t="shared" ref="DE16" si="258">IF(AND($B16&gt;=DE13,DF13&gt;$B16),"X"," ")</f>
        <v xml:space="preserve"> </v>
      </c>
      <c r="DF16" s="42" t="str">
        <f t="shared" ref="DF16" si="259">IF(AND($B16&gt;=DF13,DG13&gt;$B16),"X"," ")</f>
        <v xml:space="preserve"> </v>
      </c>
      <c r="DG16" s="42" t="str">
        <f t="shared" ref="DG16" si="260">IF(AND($B16&gt;=DG13,DH13&gt;$B16),"X"," ")</f>
        <v xml:space="preserve"> </v>
      </c>
      <c r="DH16" s="42" t="str">
        <f t="shared" ref="DH16" si="261">IF(AND($B16&gt;=DH13,DI13&gt;$B16),"X"," ")</f>
        <v xml:space="preserve"> </v>
      </c>
      <c r="DI16" s="42" t="str">
        <f t="shared" ref="DI16" si="262">IF(AND($B16&gt;=DI13,DJ13&gt;$B16),"X"," ")</f>
        <v xml:space="preserve"> </v>
      </c>
      <c r="DJ16" s="42" t="str">
        <f t="shared" ref="DJ16" si="263">IF(AND($B16&gt;=DJ13,DK13&gt;$B16),"X"," ")</f>
        <v xml:space="preserve"> </v>
      </c>
      <c r="DK16" s="42" t="str">
        <f t="shared" ref="DK16" si="264">IF(AND($B16&gt;=DK13,DL13&gt;$B16),"X"," ")</f>
        <v xml:space="preserve"> </v>
      </c>
      <c r="DL16" s="42" t="str">
        <f t="shared" ref="DL16" si="265">IF(AND($B16&gt;=DL13,DM13&gt;$B16),"X"," ")</f>
        <v xml:space="preserve"> </v>
      </c>
      <c r="DM16" s="42" t="str">
        <f t="shared" ref="DM16" si="266">IF(AND($B16&gt;=DM13,DN13&gt;$B16),"X"," ")</f>
        <v xml:space="preserve"> </v>
      </c>
      <c r="DN16" s="42" t="str">
        <f t="shared" ref="DN16" si="267">IF(AND($B16&gt;=DN13,DO13&gt;$B16),"X"," ")</f>
        <v xml:space="preserve"> </v>
      </c>
      <c r="DO16" s="42" t="str">
        <f t="shared" ref="DO16" si="268">IF(AND($B16&gt;=DO13,DP13&gt;$B16),"X"," ")</f>
        <v xml:space="preserve"> </v>
      </c>
      <c r="DP16" s="42" t="str">
        <f t="shared" ref="DP16" si="269">IF(AND($B16&gt;=DP13,DQ13&gt;$B16),"X"," ")</f>
        <v xml:space="preserve"> </v>
      </c>
      <c r="DQ16" s="42" t="str">
        <f t="shared" ref="DQ16" si="270">IF(AND($B16&gt;=DQ13,DR13&gt;$B16),"X"," ")</f>
        <v xml:space="preserve"> </v>
      </c>
      <c r="DR16" s="42" t="str">
        <f t="shared" ref="DR16" si="271">IF(AND($B16&gt;=DR13,DS13&gt;$B16),"X"," ")</f>
        <v xml:space="preserve"> </v>
      </c>
      <c r="DS16" s="42" t="str">
        <f t="shared" ref="DS16" si="272">IF(AND($B16&gt;=DS13,DT13&gt;$B16),"X"," ")</f>
        <v xml:space="preserve"> </v>
      </c>
      <c r="DT16" s="42" t="str">
        <f t="shared" ref="DT16" si="273">IF(AND($B16&gt;=DT13,DU13&gt;$B16),"X"," ")</f>
        <v xml:space="preserve"> </v>
      </c>
      <c r="DU16" s="42" t="str">
        <f t="shared" ref="DU16" si="274">IF(AND($B16&gt;=DU13,DV13&gt;$B16),"X"," ")</f>
        <v xml:space="preserve"> </v>
      </c>
      <c r="DV16" s="42" t="str">
        <f t="shared" ref="DV16" si="275">IF(AND($B16&gt;=DV13,DW13&gt;$B16),"X"," ")</f>
        <v xml:space="preserve"> </v>
      </c>
      <c r="DW16" s="42" t="str">
        <f t="shared" ref="DW16" si="276">IF(AND($B16&gt;=DW13,DX13&gt;$B16),"X"," ")</f>
        <v xml:space="preserve"> </v>
      </c>
      <c r="DX16" s="42" t="str">
        <f t="shared" ref="DX16" si="277">IF(AND($B16&gt;=DX13,DY13&gt;$B16),"X"," ")</f>
        <v xml:space="preserve"> </v>
      </c>
      <c r="DY16" s="42" t="str">
        <f t="shared" ref="DY16" si="278">IF(AND($B16&gt;=DY13,DZ13&gt;$B16),"X"," ")</f>
        <v xml:space="preserve"> </v>
      </c>
      <c r="DZ16" s="42" t="str">
        <f t="shared" ref="DZ16" si="279">IF(AND($B16&gt;=DZ13,EA13&gt;$B16),"X"," ")</f>
        <v xml:space="preserve"> </v>
      </c>
      <c r="EA16" s="42" t="str">
        <f t="shared" ref="EA16" si="280">IF(AND($B16&gt;=EA13,EB13&gt;$B16),"X"," ")</f>
        <v xml:space="preserve"> </v>
      </c>
      <c r="EB16" s="42" t="str">
        <f t="shared" ref="EB16" si="281">IF(AND($B16&gt;=EB13,EC13&gt;$B16),"X"," ")</f>
        <v xml:space="preserve"> </v>
      </c>
      <c r="EC16" s="42" t="str">
        <f t="shared" ref="EC16" si="282">IF(AND($B16&gt;=EC13,ED13&gt;$B16),"X"," ")</f>
        <v xml:space="preserve"> </v>
      </c>
      <c r="ED16" s="42" t="str">
        <f t="shared" ref="ED16" si="283">IF(AND($B16&gt;=ED13,EE13&gt;$B16),"X"," ")</f>
        <v xml:space="preserve"> </v>
      </c>
      <c r="EE16" s="42" t="str">
        <f t="shared" ref="EE16" si="284">IF(AND($B16&gt;=EE13,EF13&gt;$B16),"X"," ")</f>
        <v xml:space="preserve"> </v>
      </c>
      <c r="EF16" s="42" t="str">
        <f t="shared" ref="EF16" si="285">IF(AND($B16&gt;=EF13,EG13&gt;$B16),"X"," ")</f>
        <v xml:space="preserve"> </v>
      </c>
      <c r="EG16" s="42" t="str">
        <f t="shared" ref="EG16" si="286">IF(AND($B16&gt;=EG13,EH13&gt;$B16),"X"," ")</f>
        <v xml:space="preserve"> </v>
      </c>
      <c r="EH16" s="42" t="str">
        <f t="shared" ref="EH16" si="287">IF(AND($B16&gt;=EH13,EI13&gt;$B16),"X"," ")</f>
        <v xml:space="preserve"> </v>
      </c>
      <c r="EI16" s="42" t="str">
        <f t="shared" ref="EI16" si="288">IF(AND($B16&gt;=EI13,EJ13&gt;$B16),"X"," ")</f>
        <v xml:space="preserve"> </v>
      </c>
      <c r="EJ16" s="42" t="str">
        <f t="shared" ref="EJ16" si="289">IF(AND($B16&gt;=EJ13,EK13&gt;$B16),"X"," ")</f>
        <v xml:space="preserve"> </v>
      </c>
      <c r="EK16" s="42" t="str">
        <f t="shared" ref="EK16" si="290">IF(AND($B16&gt;=EK13,EL13&gt;$B16),"X"," ")</f>
        <v xml:space="preserve"> </v>
      </c>
      <c r="EL16" s="42" t="str">
        <f t="shared" ref="EL16" si="291">IF(AND($B16&gt;=EL13,EM13&gt;$B16),"X"," ")</f>
        <v xml:space="preserve"> </v>
      </c>
      <c r="EM16" s="42" t="str">
        <f t="shared" ref="EM16" si="292">IF(AND($B16&gt;=EM13,EN13&gt;$B16),"X"," ")</f>
        <v xml:space="preserve"> </v>
      </c>
      <c r="EN16" s="42" t="str">
        <f t="shared" ref="EN16" si="293">IF(AND($B16&gt;=EN13,EO13&gt;$B16),"X"," ")</f>
        <v xml:space="preserve"> </v>
      </c>
      <c r="EO16" s="42" t="str">
        <f t="shared" ref="EO16" si="294">IF(AND($B16&gt;=EO13,EP13&gt;$B16),"X"," ")</f>
        <v xml:space="preserve"> </v>
      </c>
      <c r="EP16" s="42" t="str">
        <f t="shared" ref="EP16" si="295">IF(AND($B16&gt;=EP13,EQ13&gt;$B16),"X"," ")</f>
        <v xml:space="preserve"> </v>
      </c>
      <c r="EQ16" s="42" t="str">
        <f t="shared" ref="EQ16" si="296">IF(AND($B16&gt;=EQ13,ER13&gt;$B16),"X"," ")</f>
        <v xml:space="preserve"> </v>
      </c>
      <c r="ER16" s="42" t="str">
        <f t="shared" ref="ER16" si="297">IF(AND($B16&gt;=ER13,ES13&gt;$B16),"X"," ")</f>
        <v xml:space="preserve"> </v>
      </c>
      <c r="ES16" s="42" t="str">
        <f t="shared" ref="ES16" si="298">IF(AND($B16&gt;=ES13,ET13&gt;$B16),"X"," ")</f>
        <v xml:space="preserve"> </v>
      </c>
      <c r="ET16" s="42" t="str">
        <f t="shared" ref="ET16" si="299">IF(AND($B16&gt;=ET13,EU13&gt;$B16),"X"," ")</f>
        <v xml:space="preserve"> </v>
      </c>
      <c r="EU16" s="42" t="str">
        <f t="shared" ref="EU16" si="300">IF(AND($B16&gt;=EU13,EV13&gt;$B16),"X"," ")</f>
        <v xml:space="preserve"> </v>
      </c>
      <c r="EV16" s="42" t="str">
        <f t="shared" ref="EV16" si="301">IF(AND($B16&gt;=EV13,EW13&gt;$B16),"X"," ")</f>
        <v xml:space="preserve"> </v>
      </c>
      <c r="EW16" s="42" t="str">
        <f t="shared" ref="EW16" si="302">IF(AND($B16&gt;=EW13,EX13&gt;$B16),"X"," ")</f>
        <v xml:space="preserve"> </v>
      </c>
      <c r="EX16" s="42" t="str">
        <f t="shared" ref="EX16" si="303">IF(AND($B16&gt;=EX13,EY13&gt;$B16),"X"," ")</f>
        <v xml:space="preserve"> </v>
      </c>
      <c r="EY16" s="42" t="str">
        <f t="shared" ref="EY16" si="304">IF(AND($B16&gt;=EY13,EZ13&gt;$B16),"X"," ")</f>
        <v xml:space="preserve"> </v>
      </c>
      <c r="EZ16" s="42" t="str">
        <f t="shared" ref="EZ16" si="305">IF(AND($B16&gt;=EZ13,FA13&gt;$B16),"X"," ")</f>
        <v xml:space="preserve"> </v>
      </c>
      <c r="FA16" s="42" t="str">
        <f t="shared" ref="FA16" si="306">IF(AND($B16&gt;=FA13,FB13&gt;$B16),"X"," ")</f>
        <v xml:space="preserve"> </v>
      </c>
      <c r="FB16" s="61" t="str">
        <f t="shared" ref="FB16" si="307">IF(AND($B16&gt;=FB13,FC13&gt;$B16),"X"," ")</f>
        <v xml:space="preserve"> </v>
      </c>
      <c r="FC16" s="29"/>
      <c r="FD16" s="29"/>
    </row>
    <row r="17" spans="1:160" s="70" customFormat="1" ht="20.100000000000001" customHeight="1" x14ac:dyDescent="0.25">
      <c r="A17" s="64" t="s">
        <v>91</v>
      </c>
      <c r="B17" s="244">
        <f>'key dates'!B8</f>
        <v>42690</v>
      </c>
      <c r="C17" s="245"/>
      <c r="D17" s="266"/>
      <c r="E17" s="65" t="str">
        <f t="shared" ref="E17:G17" si="308">IF(AND($B17&gt;=E13,F13&gt;$B17),"X"," ")</f>
        <v xml:space="preserve"> </v>
      </c>
      <c r="F17" s="66" t="str">
        <f t="shared" si="308"/>
        <v xml:space="preserve"> </v>
      </c>
      <c r="G17" s="66" t="str">
        <f t="shared" si="308"/>
        <v xml:space="preserve"> </v>
      </c>
      <c r="H17" s="66" t="str">
        <f t="shared" ref="H17" si="309">IF(AND($B17&gt;=H13,I13&gt;$B17),"X"," ")</f>
        <v xml:space="preserve"> </v>
      </c>
      <c r="I17" s="66" t="str">
        <f t="shared" ref="I17" si="310">IF(AND($B17&gt;=I13,J13&gt;$B17),"X"," ")</f>
        <v xml:space="preserve"> </v>
      </c>
      <c r="J17" s="66" t="str">
        <f t="shared" ref="J17" si="311">IF(AND($B17&gt;=J13,K13&gt;$B17),"X"," ")</f>
        <v xml:space="preserve"> </v>
      </c>
      <c r="K17" s="66" t="str">
        <f t="shared" ref="K17" si="312">IF(AND($B17&gt;=K13,L13&gt;$B17),"X"," ")</f>
        <v xml:space="preserve"> </v>
      </c>
      <c r="L17" s="66" t="str">
        <f t="shared" ref="L17" si="313">IF(AND($B17&gt;=L13,M13&gt;$B17),"X"," ")</f>
        <v xml:space="preserve"> </v>
      </c>
      <c r="M17" s="66" t="str">
        <f t="shared" ref="M17" si="314">IF(AND($B17&gt;=M13,N13&gt;$B17),"X"," ")</f>
        <v xml:space="preserve"> </v>
      </c>
      <c r="N17" s="66" t="str">
        <f t="shared" ref="N17" si="315">IF(AND($B17&gt;=N13,O13&gt;$B17),"X"," ")</f>
        <v xml:space="preserve"> </v>
      </c>
      <c r="O17" s="66" t="str">
        <f t="shared" ref="O17" si="316">IF(AND($B17&gt;=O13,P13&gt;$B17),"X"," ")</f>
        <v xml:space="preserve"> </v>
      </c>
      <c r="P17" s="66" t="str">
        <f t="shared" ref="P17" si="317">IF(AND($B17&gt;=P13,Q13&gt;$B17),"X"," ")</f>
        <v xml:space="preserve"> </v>
      </c>
      <c r="Q17" s="66" t="str">
        <f t="shared" ref="Q17" si="318">IF(AND($B17&gt;=Q13,R13&gt;$B17),"X"," ")</f>
        <v xml:space="preserve"> </v>
      </c>
      <c r="R17" s="66" t="str">
        <f t="shared" ref="R17" si="319">IF(AND($B17&gt;=R13,S13&gt;$B17),"X"," ")</f>
        <v xml:space="preserve"> </v>
      </c>
      <c r="S17" s="66" t="str">
        <f t="shared" ref="S17" si="320">IF(AND($B17&gt;=S13,T13&gt;$B17),"X"," ")</f>
        <v xml:space="preserve"> </v>
      </c>
      <c r="T17" s="66" t="str">
        <f t="shared" ref="T17" si="321">IF(AND($B17&gt;=T13,U13&gt;$B17),"X"," ")</f>
        <v xml:space="preserve"> </v>
      </c>
      <c r="U17" s="66" t="str">
        <f t="shared" ref="U17" si="322">IF(AND($B17&gt;=U13,V13&gt;$B17),"X"," ")</f>
        <v xml:space="preserve"> </v>
      </c>
      <c r="V17" s="66" t="str">
        <f t="shared" ref="V17" si="323">IF(AND($B17&gt;=V13,W13&gt;$B17),"X"," ")</f>
        <v xml:space="preserve"> </v>
      </c>
      <c r="W17" s="66" t="str">
        <f t="shared" ref="W17" si="324">IF(AND($B17&gt;=W13,X13&gt;$B17),"X"," ")</f>
        <v xml:space="preserve"> </v>
      </c>
      <c r="X17" s="66" t="str">
        <f t="shared" ref="X17" si="325">IF(AND($B17&gt;=X13,Y13&gt;$B17),"X"," ")</f>
        <v xml:space="preserve"> </v>
      </c>
      <c r="Y17" s="66" t="str">
        <f t="shared" ref="Y17" si="326">IF(AND($B17&gt;=Y13,Z13&gt;$B17),"X"," ")</f>
        <v xml:space="preserve"> </v>
      </c>
      <c r="Z17" s="66" t="str">
        <f t="shared" ref="Z17" si="327">IF(AND($B17&gt;=Z13,AA13&gt;$B17),"X"," ")</f>
        <v xml:space="preserve"> </v>
      </c>
      <c r="AA17" s="66" t="str">
        <f t="shared" ref="AA17" si="328">IF(AND($B17&gt;=AA13,AB13&gt;$B17),"X"," ")</f>
        <v xml:space="preserve"> </v>
      </c>
      <c r="AB17" s="66" t="str">
        <f t="shared" ref="AB17" si="329">IF(AND($B17&gt;=AB13,AC13&gt;$B17),"X"," ")</f>
        <v xml:space="preserve"> </v>
      </c>
      <c r="AC17" s="66" t="str">
        <f t="shared" ref="AC17" si="330">IF(AND($B17&gt;=AC13,AD13&gt;$B17),"X"," ")</f>
        <v xml:space="preserve"> </v>
      </c>
      <c r="AD17" s="66" t="str">
        <f t="shared" ref="AD17" si="331">IF(AND($B17&gt;=AD13,AE13&gt;$B17),"X"," ")</f>
        <v xml:space="preserve"> </v>
      </c>
      <c r="AE17" s="66" t="str">
        <f t="shared" ref="AE17" si="332">IF(AND($B17&gt;=AE13,AF13&gt;$B17),"X"," ")</f>
        <v xml:space="preserve"> </v>
      </c>
      <c r="AF17" s="66" t="str">
        <f t="shared" ref="AF17" si="333">IF(AND($B17&gt;=AF13,AG13&gt;$B17),"X"," ")</f>
        <v xml:space="preserve"> </v>
      </c>
      <c r="AG17" s="66" t="str">
        <f t="shared" ref="AG17" si="334">IF(AND($B17&gt;=AG13,AH13&gt;$B17),"X"," ")</f>
        <v xml:space="preserve"> </v>
      </c>
      <c r="AH17" s="66" t="str">
        <f t="shared" ref="AH17" si="335">IF(AND($B17&gt;=AH13,AI13&gt;$B17),"X"," ")</f>
        <v xml:space="preserve"> </v>
      </c>
      <c r="AI17" s="66" t="str">
        <f t="shared" ref="AI17" si="336">IF(AND($B17&gt;=AI13,AJ13&gt;$B17),"X"," ")</f>
        <v xml:space="preserve"> </v>
      </c>
      <c r="AJ17" s="66" t="str">
        <f t="shared" ref="AJ17" si="337">IF(AND($B17&gt;=AJ13,AK13&gt;$B17),"X"," ")</f>
        <v xml:space="preserve"> </v>
      </c>
      <c r="AK17" s="66" t="str">
        <f t="shared" ref="AK17" si="338">IF(AND($B17&gt;=AK13,AL13&gt;$B17),"X"," ")</f>
        <v xml:space="preserve"> </v>
      </c>
      <c r="AL17" s="66" t="str">
        <f t="shared" ref="AL17" si="339">IF(AND($B17&gt;=AL13,AM13&gt;$B17),"X"," ")</f>
        <v xml:space="preserve"> </v>
      </c>
      <c r="AM17" s="66" t="str">
        <f t="shared" ref="AM17" si="340">IF(AND($B17&gt;=AM13,AN13&gt;$B17),"X"," ")</f>
        <v xml:space="preserve"> </v>
      </c>
      <c r="AN17" s="66" t="str">
        <f t="shared" ref="AN17" si="341">IF(AND($B17&gt;=AN13,AO13&gt;$B17),"X"," ")</f>
        <v xml:space="preserve"> </v>
      </c>
      <c r="AO17" s="66" t="str">
        <f t="shared" ref="AO17" si="342">IF(AND($B17&gt;=AO13,AP13&gt;$B17),"X"," ")</f>
        <v xml:space="preserve"> </v>
      </c>
      <c r="AP17" s="66" t="str">
        <f t="shared" ref="AP17" si="343">IF(AND($B17&gt;=AP13,AQ13&gt;$B17),"X"," ")</f>
        <v xml:space="preserve"> </v>
      </c>
      <c r="AQ17" s="66" t="str">
        <f t="shared" ref="AQ17" si="344">IF(AND($B17&gt;=AQ13,AR13&gt;$B17),"X"," ")</f>
        <v xml:space="preserve"> </v>
      </c>
      <c r="AR17" s="66" t="str">
        <f t="shared" ref="AR17" si="345">IF(AND($B17&gt;=AR13,AS13&gt;$B17),"X"," ")</f>
        <v xml:space="preserve"> </v>
      </c>
      <c r="AS17" s="66" t="str">
        <f t="shared" ref="AS17" si="346">IF(AND($B17&gt;=AS13,AT13&gt;$B17),"X"," ")</f>
        <v xml:space="preserve"> </v>
      </c>
      <c r="AT17" s="66" t="str">
        <f t="shared" ref="AT17" si="347">IF(AND($B17&gt;=AT13,AU13&gt;$B17),"X"," ")</f>
        <v xml:space="preserve"> </v>
      </c>
      <c r="AU17" s="66" t="str">
        <f t="shared" ref="AU17" si="348">IF(AND($B17&gt;=AU13,AV13&gt;$B17),"X"," ")</f>
        <v xml:space="preserve"> </v>
      </c>
      <c r="AV17" s="66" t="str">
        <f t="shared" ref="AV17" si="349">IF(AND($B17&gt;=AV13,AW13&gt;$B17),"X"," ")</f>
        <v xml:space="preserve"> </v>
      </c>
      <c r="AW17" s="66" t="str">
        <f t="shared" ref="AW17" si="350">IF(AND($B17&gt;=AW13,AX13&gt;$B17),"X"," ")</f>
        <v xml:space="preserve"> </v>
      </c>
      <c r="AX17" s="66" t="str">
        <f t="shared" ref="AX17" si="351">IF(AND($B17&gt;=AX13,AY13&gt;$B17),"X"," ")</f>
        <v xml:space="preserve"> </v>
      </c>
      <c r="AY17" s="66" t="str">
        <f t="shared" ref="AY17" si="352">IF(AND($B17&gt;=AY13,AZ13&gt;$B17),"X"," ")</f>
        <v xml:space="preserve"> </v>
      </c>
      <c r="AZ17" s="66" t="str">
        <f t="shared" ref="AZ17" si="353">IF(AND($B17&gt;=AZ13,BA13&gt;$B17),"X"," ")</f>
        <v xml:space="preserve"> </v>
      </c>
      <c r="BA17" s="66" t="str">
        <f t="shared" ref="BA17" si="354">IF(AND($B17&gt;=BA13,BB13&gt;$B17),"X"," ")</f>
        <v xml:space="preserve"> </v>
      </c>
      <c r="BB17" s="66" t="str">
        <f t="shared" ref="BB17" si="355">IF(AND($B17&gt;=BB13,BC13&gt;$B17),"X"," ")</f>
        <v xml:space="preserve"> </v>
      </c>
      <c r="BC17" s="66" t="str">
        <f t="shared" ref="BC17" si="356">IF(AND($B17&gt;=BC13,BD13&gt;$B17),"X"," ")</f>
        <v xml:space="preserve"> </v>
      </c>
      <c r="BD17" s="66" t="str">
        <f t="shared" ref="BD17" si="357">IF(AND($B17&gt;=BD13,BE13&gt;$B17),"X"," ")</f>
        <v xml:space="preserve"> </v>
      </c>
      <c r="BE17" s="66" t="str">
        <f t="shared" ref="BE17" si="358">IF(AND($B17&gt;=BE13,BF13&gt;$B17),"X"," ")</f>
        <v xml:space="preserve"> </v>
      </c>
      <c r="BF17" s="66" t="str">
        <f t="shared" ref="BF17" si="359">IF(AND($B17&gt;=BF13,BG13&gt;$B17),"X"," ")</f>
        <v xml:space="preserve"> </v>
      </c>
      <c r="BG17" s="66" t="str">
        <f t="shared" ref="BG17" si="360">IF(AND($B17&gt;=BG13,BH13&gt;$B17),"X"," ")</f>
        <v xml:space="preserve"> </v>
      </c>
      <c r="BH17" s="66" t="str">
        <f t="shared" ref="BH17" si="361">IF(AND($B17&gt;=BH13,BI13&gt;$B17),"X"," ")</f>
        <v xml:space="preserve"> </v>
      </c>
      <c r="BI17" s="66" t="str">
        <f t="shared" ref="BI17" si="362">IF(AND($B17&gt;=BI13,BJ13&gt;$B17),"X"," ")</f>
        <v xml:space="preserve"> </v>
      </c>
      <c r="BJ17" s="66" t="str">
        <f t="shared" ref="BJ17" si="363">IF(AND($B17&gt;=BJ13,BK13&gt;$B17),"X"," ")</f>
        <v xml:space="preserve"> </v>
      </c>
      <c r="BK17" s="66" t="str">
        <f t="shared" ref="BK17" si="364">IF(AND($B17&gt;=BK13,BL13&gt;$B17),"X"," ")</f>
        <v xml:space="preserve"> </v>
      </c>
      <c r="BL17" s="66" t="str">
        <f t="shared" ref="BL17" si="365">IF(AND($B17&gt;=BL13,BM13&gt;$B17),"X"," ")</f>
        <v xml:space="preserve"> </v>
      </c>
      <c r="BM17" s="66" t="str">
        <f t="shared" ref="BM17" si="366">IF(AND($B17&gt;=BM13,BN13&gt;$B17),"X"," ")</f>
        <v xml:space="preserve"> </v>
      </c>
      <c r="BN17" s="66" t="str">
        <f t="shared" ref="BN17" si="367">IF(AND($B17&gt;=BN13,BO13&gt;$B17),"X"," ")</f>
        <v xml:space="preserve"> </v>
      </c>
      <c r="BO17" s="66" t="str">
        <f t="shared" ref="BO17" si="368">IF(AND($B17&gt;=BO13,BP13&gt;$B17),"X"," ")</f>
        <v xml:space="preserve"> </v>
      </c>
      <c r="BP17" s="66" t="str">
        <f t="shared" ref="BP17" si="369">IF(AND($B17&gt;=BP13,BQ13&gt;$B17),"X"," ")</f>
        <v xml:space="preserve"> </v>
      </c>
      <c r="BQ17" s="66" t="str">
        <f t="shared" ref="BQ17" si="370">IF(AND($B17&gt;=BQ13,BR13&gt;$B17),"X"," ")</f>
        <v xml:space="preserve"> </v>
      </c>
      <c r="BR17" s="66" t="str">
        <f t="shared" ref="BR17" si="371">IF(AND($B17&gt;=BR13,BS13&gt;$B17),"X"," ")</f>
        <v xml:space="preserve"> </v>
      </c>
      <c r="BS17" s="66" t="str">
        <f t="shared" ref="BS17" si="372">IF(AND($B17&gt;=BS13,BT13&gt;$B17),"X"," ")</f>
        <v xml:space="preserve"> </v>
      </c>
      <c r="BT17" s="66" t="str">
        <f t="shared" ref="BT17" si="373">IF(AND($B17&gt;=BT13,BU13&gt;$B17),"X"," ")</f>
        <v xml:space="preserve"> </v>
      </c>
      <c r="BU17" s="66" t="str">
        <f t="shared" ref="BU17" si="374">IF(AND($B17&gt;=BU13,BV13&gt;$B17),"X"," ")</f>
        <v xml:space="preserve"> </v>
      </c>
      <c r="BV17" s="66" t="str">
        <f t="shared" ref="BV17" si="375">IF(AND($B17&gt;=BV13,BW13&gt;$B17),"X"," ")</f>
        <v xml:space="preserve"> </v>
      </c>
      <c r="BW17" s="66" t="str">
        <f t="shared" ref="BW17" si="376">IF(AND($B17&gt;=BW13,BX13&gt;$B17),"X"," ")</f>
        <v xml:space="preserve"> </v>
      </c>
      <c r="BX17" s="66" t="str">
        <f t="shared" ref="BX17" si="377">IF(AND($B17&gt;=BX13,BY13&gt;$B17),"X"," ")</f>
        <v xml:space="preserve"> </v>
      </c>
      <c r="BY17" s="66" t="str">
        <f t="shared" ref="BY17" si="378">IF(AND($B17&gt;=BY13,BZ13&gt;$B17),"X"," ")</f>
        <v xml:space="preserve"> </v>
      </c>
      <c r="BZ17" s="66" t="str">
        <f t="shared" ref="BZ17" si="379">IF(AND($B17&gt;=BZ13,CA13&gt;$B17),"X"," ")</f>
        <v xml:space="preserve"> </v>
      </c>
      <c r="CA17" s="66" t="str">
        <f t="shared" ref="CA17" si="380">IF(AND($B17&gt;=CA13,CB13&gt;$B17),"X"," ")</f>
        <v xml:space="preserve"> </v>
      </c>
      <c r="CB17" s="66" t="str">
        <f t="shared" ref="CB17" si="381">IF(AND($B17&gt;=CB13,CC13&gt;$B17),"X"," ")</f>
        <v xml:space="preserve"> </v>
      </c>
      <c r="CC17" s="66" t="str">
        <f t="shared" ref="CC17" si="382">IF(AND($B17&gt;=CC13,CD13&gt;$B17),"X"," ")</f>
        <v xml:space="preserve"> </v>
      </c>
      <c r="CD17" s="66" t="str">
        <f t="shared" ref="CD17" si="383">IF(AND($B17&gt;=CD13,CE13&gt;$B17),"X"," ")</f>
        <v xml:space="preserve"> </v>
      </c>
      <c r="CE17" s="66" t="str">
        <f t="shared" ref="CE17" si="384">IF(AND($B17&gt;=CE13,CF13&gt;$B17),"X"," ")</f>
        <v xml:space="preserve"> </v>
      </c>
      <c r="CF17" s="66" t="str">
        <f t="shared" ref="CF17" si="385">IF(AND($B17&gt;=CF13,CG13&gt;$B17),"X"," ")</f>
        <v xml:space="preserve"> </v>
      </c>
      <c r="CG17" s="66" t="str">
        <f t="shared" ref="CG17" si="386">IF(AND($B17&gt;=CG13,CH13&gt;$B17),"X"," ")</f>
        <v xml:space="preserve"> </v>
      </c>
      <c r="CH17" s="66" t="str">
        <f t="shared" ref="CH17" si="387">IF(AND($B17&gt;=CH13,CI13&gt;$B17),"X"," ")</f>
        <v xml:space="preserve"> </v>
      </c>
      <c r="CI17" s="66" t="str">
        <f t="shared" ref="CI17" si="388">IF(AND($B17&gt;=CI13,CJ13&gt;$B17),"X"," ")</f>
        <v xml:space="preserve"> </v>
      </c>
      <c r="CJ17" s="66" t="str">
        <f t="shared" ref="CJ17" si="389">IF(AND($B17&gt;=CJ13,CK13&gt;$B17),"X"," ")</f>
        <v xml:space="preserve"> </v>
      </c>
      <c r="CK17" s="66" t="str">
        <f t="shared" ref="CK17" si="390">IF(AND($B17&gt;=CK13,CL13&gt;$B17),"X"," ")</f>
        <v xml:space="preserve"> </v>
      </c>
      <c r="CL17" s="66" t="str">
        <f t="shared" ref="CL17" si="391">IF(AND($B17&gt;=CL13,CM13&gt;$B17),"X"," ")</f>
        <v xml:space="preserve"> </v>
      </c>
      <c r="CM17" s="66" t="str">
        <f t="shared" ref="CM17" si="392">IF(AND($B17&gt;=CM13,CN13&gt;$B17),"X"," ")</f>
        <v xml:space="preserve"> </v>
      </c>
      <c r="CN17" s="66" t="str">
        <f t="shared" ref="CN17" si="393">IF(AND($B17&gt;=CN13,CO13&gt;$B17),"X"," ")</f>
        <v xml:space="preserve"> </v>
      </c>
      <c r="CO17" s="66" t="str">
        <f t="shared" ref="CO17" si="394">IF(AND($B17&gt;=CO13,CP13&gt;$B17),"X"," ")</f>
        <v xml:space="preserve"> </v>
      </c>
      <c r="CP17" s="66" t="str">
        <f t="shared" ref="CP17" si="395">IF(AND($B17&gt;=CP13,CQ13&gt;$B17),"X"," ")</f>
        <v xml:space="preserve"> </v>
      </c>
      <c r="CQ17" s="66" t="str">
        <f t="shared" ref="CQ17" si="396">IF(AND($B17&gt;=CQ13,CR13&gt;$B17),"X"," ")</f>
        <v xml:space="preserve"> </v>
      </c>
      <c r="CR17" s="66" t="str">
        <f t="shared" ref="CR17" si="397">IF(AND($B17&gt;=CR13,CS13&gt;$B17),"X"," ")</f>
        <v xml:space="preserve"> </v>
      </c>
      <c r="CS17" s="66" t="str">
        <f t="shared" ref="CS17" si="398">IF(AND($B17&gt;=CS13,CT13&gt;$B17),"X"," ")</f>
        <v xml:space="preserve"> </v>
      </c>
      <c r="CT17" s="66" t="str">
        <f t="shared" ref="CT17" si="399">IF(AND($B17&gt;=CT13,CU13&gt;$B17),"X"," ")</f>
        <v xml:space="preserve"> </v>
      </c>
      <c r="CU17" s="66" t="str">
        <f t="shared" ref="CU17" si="400">IF(AND($B17&gt;=CU13,CV13&gt;$B17),"X"," ")</f>
        <v xml:space="preserve"> </v>
      </c>
      <c r="CV17" s="66" t="str">
        <f t="shared" ref="CV17" si="401">IF(AND($B17&gt;=CV13,CW13&gt;$B17),"X"," ")</f>
        <v xml:space="preserve"> </v>
      </c>
      <c r="CW17" s="66" t="str">
        <f t="shared" ref="CW17" si="402">IF(AND($B17&gt;=CW13,CX13&gt;$B17),"X"," ")</f>
        <v xml:space="preserve"> </v>
      </c>
      <c r="CX17" s="66" t="str">
        <f t="shared" ref="CX17" si="403">IF(AND($B17&gt;=CX13,CY13&gt;$B17),"X"," ")</f>
        <v xml:space="preserve"> </v>
      </c>
      <c r="CY17" s="66" t="str">
        <f t="shared" ref="CY17" si="404">IF(AND($B17&gt;=CY13,CZ13&gt;$B17),"X"," ")</f>
        <v xml:space="preserve"> </v>
      </c>
      <c r="CZ17" s="66" t="str">
        <f t="shared" ref="CZ17" si="405">IF(AND($B17&gt;=CZ13,DA13&gt;$B17),"X"," ")</f>
        <v xml:space="preserve"> </v>
      </c>
      <c r="DA17" s="66" t="str">
        <f t="shared" ref="DA17" si="406">IF(AND($B17&gt;=DA13,DB13&gt;$B17),"X"," ")</f>
        <v xml:space="preserve"> </v>
      </c>
      <c r="DB17" s="66" t="str">
        <f t="shared" ref="DB17" si="407">IF(AND($B17&gt;=DB13,DC13&gt;$B17),"X"," ")</f>
        <v xml:space="preserve"> </v>
      </c>
      <c r="DC17" s="66" t="str">
        <f t="shared" ref="DC17" si="408">IF(AND($B17&gt;=DC13,DD13&gt;$B17),"X"," ")</f>
        <v xml:space="preserve"> </v>
      </c>
      <c r="DD17" s="66" t="str">
        <f t="shared" ref="DD17" si="409">IF(AND($B17&gt;=DD13,DE13&gt;$B17),"X"," ")</f>
        <v xml:space="preserve"> </v>
      </c>
      <c r="DE17" s="66" t="str">
        <f t="shared" ref="DE17" si="410">IF(AND($B17&gt;=DE13,DF13&gt;$B17),"X"," ")</f>
        <v xml:space="preserve"> </v>
      </c>
      <c r="DF17" s="66" t="str">
        <f t="shared" ref="DF17" si="411">IF(AND($B17&gt;=DF13,DG13&gt;$B17),"X"," ")</f>
        <v xml:space="preserve"> </v>
      </c>
      <c r="DG17" s="66" t="str">
        <f t="shared" ref="DG17" si="412">IF(AND($B17&gt;=DG13,DH13&gt;$B17),"X"," ")</f>
        <v xml:space="preserve"> </v>
      </c>
      <c r="DH17" s="66" t="str">
        <f t="shared" ref="DH17" si="413">IF(AND($B17&gt;=DH13,DI13&gt;$B17),"X"," ")</f>
        <v xml:space="preserve"> </v>
      </c>
      <c r="DI17" s="66" t="str">
        <f t="shared" ref="DI17" si="414">IF(AND($B17&gt;=DI13,DJ13&gt;$B17),"X"," ")</f>
        <v xml:space="preserve"> </v>
      </c>
      <c r="DJ17" s="66" t="str">
        <f t="shared" ref="DJ17" si="415">IF(AND($B17&gt;=DJ13,DK13&gt;$B17),"X"," ")</f>
        <v xml:space="preserve"> </v>
      </c>
      <c r="DK17" s="66" t="str">
        <f t="shared" ref="DK17" si="416">IF(AND($B17&gt;=DK13,DL13&gt;$B17),"X"," ")</f>
        <v xml:space="preserve"> </v>
      </c>
      <c r="DL17" s="66" t="str">
        <f t="shared" ref="DL17" si="417">IF(AND($B17&gt;=DL13,DM13&gt;$B17),"X"," ")</f>
        <v xml:space="preserve"> </v>
      </c>
      <c r="DM17" s="66" t="str">
        <f t="shared" ref="DM17" si="418">IF(AND($B17&gt;=DM13,DN13&gt;$B17),"X"," ")</f>
        <v xml:space="preserve"> </v>
      </c>
      <c r="DN17" s="66" t="str">
        <f t="shared" ref="DN17" si="419">IF(AND($B17&gt;=DN13,DO13&gt;$B17),"X"," ")</f>
        <v xml:space="preserve"> </v>
      </c>
      <c r="DO17" s="66" t="str">
        <f t="shared" ref="DO17" si="420">IF(AND($B17&gt;=DO13,DP13&gt;$B17),"X"," ")</f>
        <v xml:space="preserve"> </v>
      </c>
      <c r="DP17" s="66" t="str">
        <f t="shared" ref="DP17" si="421">IF(AND($B17&gt;=DP13,DQ13&gt;$B17),"X"," ")</f>
        <v xml:space="preserve"> </v>
      </c>
      <c r="DQ17" s="66" t="str">
        <f t="shared" ref="DQ17" si="422">IF(AND($B17&gt;=DQ13,DR13&gt;$B17),"X"," ")</f>
        <v xml:space="preserve"> </v>
      </c>
      <c r="DR17" s="66" t="str">
        <f t="shared" ref="DR17" si="423">IF(AND($B17&gt;=DR13,DS13&gt;$B17),"X"," ")</f>
        <v xml:space="preserve"> </v>
      </c>
      <c r="DS17" s="66" t="str">
        <f t="shared" ref="DS17" si="424">IF(AND($B17&gt;=DS13,DT13&gt;$B17),"X"," ")</f>
        <v xml:space="preserve"> </v>
      </c>
      <c r="DT17" s="66" t="str">
        <f t="shared" ref="DT17" si="425">IF(AND($B17&gt;=DT13,DU13&gt;$B17),"X"," ")</f>
        <v xml:space="preserve"> </v>
      </c>
      <c r="DU17" s="66" t="str">
        <f t="shared" ref="DU17" si="426">IF(AND($B17&gt;=DU13,DV13&gt;$B17),"X"," ")</f>
        <v xml:space="preserve"> </v>
      </c>
      <c r="DV17" s="66" t="str">
        <f t="shared" ref="DV17" si="427">IF(AND($B17&gt;=DV13,DW13&gt;$B17),"X"," ")</f>
        <v xml:space="preserve"> </v>
      </c>
      <c r="DW17" s="66" t="str">
        <f t="shared" ref="DW17" si="428">IF(AND($B17&gt;=DW13,DX13&gt;$B17),"X"," ")</f>
        <v xml:space="preserve"> </v>
      </c>
      <c r="DX17" s="66" t="str">
        <f t="shared" ref="DX17" si="429">IF(AND($B17&gt;=DX13,DY13&gt;$B17),"X"," ")</f>
        <v xml:space="preserve"> </v>
      </c>
      <c r="DY17" s="66" t="str">
        <f t="shared" ref="DY17" si="430">IF(AND($B17&gt;=DY13,DZ13&gt;$B17),"X"," ")</f>
        <v xml:space="preserve"> </v>
      </c>
      <c r="DZ17" s="66" t="str">
        <f t="shared" ref="DZ17" si="431">IF(AND($B17&gt;=DZ13,EA13&gt;$B17),"X"," ")</f>
        <v xml:space="preserve"> </v>
      </c>
      <c r="EA17" s="66" t="str">
        <f t="shared" ref="EA17" si="432">IF(AND($B17&gt;=EA13,EB13&gt;$B17),"X"," ")</f>
        <v xml:space="preserve"> </v>
      </c>
      <c r="EB17" s="66" t="str">
        <f t="shared" ref="EB17" si="433">IF(AND($B17&gt;=EB13,EC13&gt;$B17),"X"," ")</f>
        <v xml:space="preserve"> </v>
      </c>
      <c r="EC17" s="66" t="str">
        <f t="shared" ref="EC17" si="434">IF(AND($B17&gt;=EC13,ED13&gt;$B17),"X"," ")</f>
        <v xml:space="preserve"> </v>
      </c>
      <c r="ED17" s="66" t="str">
        <f t="shared" ref="ED17" si="435">IF(AND($B17&gt;=ED13,EE13&gt;$B17),"X"," ")</f>
        <v xml:space="preserve"> </v>
      </c>
      <c r="EE17" s="66" t="str">
        <f t="shared" ref="EE17" si="436">IF(AND($B17&gt;=EE13,EF13&gt;$B17),"X"," ")</f>
        <v xml:space="preserve"> </v>
      </c>
      <c r="EF17" s="66" t="str">
        <f t="shared" ref="EF17" si="437">IF(AND($B17&gt;=EF13,EG13&gt;$B17),"X"," ")</f>
        <v xml:space="preserve"> </v>
      </c>
      <c r="EG17" s="66" t="str">
        <f t="shared" ref="EG17" si="438">IF(AND($B17&gt;=EG13,EH13&gt;$B17),"X"," ")</f>
        <v xml:space="preserve"> </v>
      </c>
      <c r="EH17" s="66" t="str">
        <f t="shared" ref="EH17" si="439">IF(AND($B17&gt;=EH13,EI13&gt;$B17),"X"," ")</f>
        <v xml:space="preserve"> </v>
      </c>
      <c r="EI17" s="66" t="str">
        <f t="shared" ref="EI17" si="440">IF(AND($B17&gt;=EI13,EJ13&gt;$B17),"X"," ")</f>
        <v xml:space="preserve"> </v>
      </c>
      <c r="EJ17" s="66" t="str">
        <f t="shared" ref="EJ17" si="441">IF(AND($B17&gt;=EJ13,EK13&gt;$B17),"X"," ")</f>
        <v xml:space="preserve"> </v>
      </c>
      <c r="EK17" s="66" t="str">
        <f t="shared" ref="EK17" si="442">IF(AND($B17&gt;=EK13,EL13&gt;$B17),"X"," ")</f>
        <v xml:space="preserve"> </v>
      </c>
      <c r="EL17" s="66" t="str">
        <f t="shared" ref="EL17" si="443">IF(AND($B17&gt;=EL13,EM13&gt;$B17),"X"," ")</f>
        <v xml:space="preserve"> </v>
      </c>
      <c r="EM17" s="66" t="str">
        <f t="shared" ref="EM17" si="444">IF(AND($B17&gt;=EM13,EN13&gt;$B17),"X"," ")</f>
        <v xml:space="preserve"> </v>
      </c>
      <c r="EN17" s="66" t="str">
        <f t="shared" ref="EN17" si="445">IF(AND($B17&gt;=EN13,EO13&gt;$B17),"X"," ")</f>
        <v xml:space="preserve"> </v>
      </c>
      <c r="EO17" s="66" t="str">
        <f t="shared" ref="EO17" si="446">IF(AND($B17&gt;=EO13,EP13&gt;$B17),"X"," ")</f>
        <v xml:space="preserve"> </v>
      </c>
      <c r="EP17" s="66" t="str">
        <f t="shared" ref="EP17" si="447">IF(AND($B17&gt;=EP13,EQ13&gt;$B17),"X"," ")</f>
        <v xml:space="preserve"> </v>
      </c>
      <c r="EQ17" s="66" t="str">
        <f t="shared" ref="EQ17" si="448">IF(AND($B17&gt;=EQ13,ER13&gt;$B17),"X"," ")</f>
        <v xml:space="preserve"> </v>
      </c>
      <c r="ER17" s="66" t="str">
        <f t="shared" ref="ER17" si="449">IF(AND($B17&gt;=ER13,ES13&gt;$B17),"X"," ")</f>
        <v xml:space="preserve"> </v>
      </c>
      <c r="ES17" s="66" t="str">
        <f t="shared" ref="ES17" si="450">IF(AND($B17&gt;=ES13,ET13&gt;$B17),"X"," ")</f>
        <v xml:space="preserve"> </v>
      </c>
      <c r="ET17" s="66" t="str">
        <f t="shared" ref="ET17" si="451">IF(AND($B17&gt;=ET13,EU13&gt;$B17),"X"," ")</f>
        <v xml:space="preserve"> </v>
      </c>
      <c r="EU17" s="66" t="str">
        <f t="shared" ref="EU17" si="452">IF(AND($B17&gt;=EU13,EV13&gt;$B17),"X"," ")</f>
        <v xml:space="preserve"> </v>
      </c>
      <c r="EV17" s="66" t="str">
        <f t="shared" ref="EV17" si="453">IF(AND($B17&gt;=EV13,EW13&gt;$B17),"X"," ")</f>
        <v xml:space="preserve"> </v>
      </c>
      <c r="EW17" s="66" t="str">
        <f t="shared" ref="EW17" si="454">IF(AND($B17&gt;=EW13,EX13&gt;$B17),"X"," ")</f>
        <v xml:space="preserve"> </v>
      </c>
      <c r="EX17" s="66" t="str">
        <f t="shared" ref="EX17" si="455">IF(AND($B17&gt;=EX13,EY13&gt;$B17),"X"," ")</f>
        <v xml:space="preserve"> </v>
      </c>
      <c r="EY17" s="66" t="str">
        <f t="shared" ref="EY17" si="456">IF(AND($B17&gt;=EY13,EZ13&gt;$B17),"X"," ")</f>
        <v xml:space="preserve"> </v>
      </c>
      <c r="EZ17" s="66" t="str">
        <f t="shared" ref="EZ17" si="457">IF(AND($B17&gt;=EZ13,FA13&gt;$B17),"X"," ")</f>
        <v xml:space="preserve"> </v>
      </c>
      <c r="FA17" s="66" t="str">
        <f t="shared" ref="FA17" si="458">IF(AND($B17&gt;=FA13,FB13&gt;$B17),"X"," ")</f>
        <v xml:space="preserve"> </v>
      </c>
      <c r="FB17" s="67" t="str">
        <f t="shared" ref="FB17" si="459">IF(AND($B17&gt;=FB13,FC13&gt;$B17),"X"," ")</f>
        <v xml:space="preserve"> </v>
      </c>
      <c r="FC17" s="69"/>
      <c r="FD17" s="69"/>
    </row>
    <row r="18" spans="1:160" s="1" customFormat="1" ht="20.100000000000001" customHeight="1" x14ac:dyDescent="0.25">
      <c r="A18" s="113" t="s">
        <v>89</v>
      </c>
      <c r="B18" s="268">
        <f>'key dates'!B9</f>
        <v>42718</v>
      </c>
      <c r="C18" s="269"/>
      <c r="D18" s="266"/>
      <c r="E18" s="43" t="str">
        <f t="shared" ref="E18:G18" si="460">IF(AND($B18&gt;=E13,F13&gt;$B18),"X"," ")</f>
        <v xml:space="preserve"> </v>
      </c>
      <c r="F18" s="42" t="str">
        <f t="shared" si="460"/>
        <v xml:space="preserve"> </v>
      </c>
      <c r="G18" s="42" t="str">
        <f t="shared" si="460"/>
        <v xml:space="preserve"> </v>
      </c>
      <c r="H18" s="42" t="str">
        <f t="shared" ref="H18" si="461">IF(AND($B18&gt;=H13,I13&gt;$B18),"X"," ")</f>
        <v xml:space="preserve"> </v>
      </c>
      <c r="I18" s="42" t="str">
        <f t="shared" ref="I18" si="462">IF(AND($B18&gt;=I13,J13&gt;$B18),"X"," ")</f>
        <v xml:space="preserve"> </v>
      </c>
      <c r="J18" s="42" t="str">
        <f t="shared" ref="J18" si="463">IF(AND($B18&gt;=J13,K13&gt;$B18),"X"," ")</f>
        <v xml:space="preserve"> </v>
      </c>
      <c r="K18" s="42" t="str">
        <f t="shared" ref="K18" si="464">IF(AND($B18&gt;=K13,L13&gt;$B18),"X"," ")</f>
        <v xml:space="preserve"> </v>
      </c>
      <c r="L18" s="42" t="str">
        <f t="shared" ref="L18" si="465">IF(AND($B18&gt;=L13,M13&gt;$B18),"X"," ")</f>
        <v xml:space="preserve"> </v>
      </c>
      <c r="M18" s="42" t="str">
        <f t="shared" ref="M18" si="466">IF(AND($B18&gt;=M13,N13&gt;$B18),"X"," ")</f>
        <v xml:space="preserve"> </v>
      </c>
      <c r="N18" s="42" t="str">
        <f t="shared" ref="N18" si="467">IF(AND($B18&gt;=N13,O13&gt;$B18),"X"," ")</f>
        <v xml:space="preserve"> </v>
      </c>
      <c r="O18" s="42" t="str">
        <f t="shared" ref="O18" si="468">IF(AND($B18&gt;=O13,P13&gt;$B18),"X"," ")</f>
        <v xml:space="preserve"> </v>
      </c>
      <c r="P18" s="42" t="str">
        <f t="shared" ref="P18" si="469">IF(AND($B18&gt;=P13,Q13&gt;$B18),"X"," ")</f>
        <v xml:space="preserve"> </v>
      </c>
      <c r="Q18" s="42" t="str">
        <f t="shared" ref="Q18" si="470">IF(AND($B18&gt;=Q13,R13&gt;$B18),"X"," ")</f>
        <v xml:space="preserve"> </v>
      </c>
      <c r="R18" s="42" t="str">
        <f t="shared" ref="R18" si="471">IF(AND($B18&gt;=R13,S13&gt;$B18),"X"," ")</f>
        <v xml:space="preserve"> </v>
      </c>
      <c r="S18" s="42" t="str">
        <f t="shared" ref="S18" si="472">IF(AND($B18&gt;=S13,T13&gt;$B18),"X"," ")</f>
        <v xml:space="preserve"> </v>
      </c>
      <c r="T18" s="42" t="str">
        <f t="shared" ref="T18" si="473">IF(AND($B18&gt;=T13,U13&gt;$B18),"X"," ")</f>
        <v xml:space="preserve"> </v>
      </c>
      <c r="U18" s="42" t="str">
        <f t="shared" ref="U18" si="474">IF(AND($B18&gt;=U13,V13&gt;$B18),"X"," ")</f>
        <v xml:space="preserve"> </v>
      </c>
      <c r="V18" s="42" t="str">
        <f t="shared" ref="V18" si="475">IF(AND($B18&gt;=V13,W13&gt;$B18),"X"," ")</f>
        <v xml:space="preserve"> </v>
      </c>
      <c r="W18" s="42" t="str">
        <f t="shared" ref="W18" si="476">IF(AND($B18&gt;=W13,X13&gt;$B18),"X"," ")</f>
        <v xml:space="preserve"> </v>
      </c>
      <c r="X18" s="42" t="str">
        <f t="shared" ref="X18" si="477">IF(AND($B18&gt;=X13,Y13&gt;$B18),"X"," ")</f>
        <v xml:space="preserve"> </v>
      </c>
      <c r="Y18" s="42" t="str">
        <f t="shared" ref="Y18" si="478">IF(AND($B18&gt;=Y13,Z13&gt;$B18),"X"," ")</f>
        <v xml:space="preserve"> </v>
      </c>
      <c r="Z18" s="42" t="str">
        <f t="shared" ref="Z18" si="479">IF(AND($B18&gt;=Z13,AA13&gt;$B18),"X"," ")</f>
        <v xml:space="preserve"> </v>
      </c>
      <c r="AA18" s="42" t="str">
        <f t="shared" ref="AA18" si="480">IF(AND($B18&gt;=AA13,AB13&gt;$B18),"X"," ")</f>
        <v xml:space="preserve"> </v>
      </c>
      <c r="AB18" s="42" t="str">
        <f t="shared" ref="AB18" si="481">IF(AND($B18&gt;=AB13,AC13&gt;$B18),"X"," ")</f>
        <v xml:space="preserve"> </v>
      </c>
      <c r="AC18" s="42" t="str">
        <f t="shared" ref="AC18" si="482">IF(AND($B18&gt;=AC13,AD13&gt;$B18),"X"," ")</f>
        <v xml:space="preserve"> </v>
      </c>
      <c r="AD18" s="42" t="str">
        <f t="shared" ref="AD18" si="483">IF(AND($B18&gt;=AD13,AE13&gt;$B18),"X"," ")</f>
        <v xml:space="preserve"> </v>
      </c>
      <c r="AE18" s="42" t="str">
        <f t="shared" ref="AE18" si="484">IF(AND($B18&gt;=AE13,AF13&gt;$B18),"X"," ")</f>
        <v xml:space="preserve"> </v>
      </c>
      <c r="AF18" s="42" t="str">
        <f t="shared" ref="AF18" si="485">IF(AND($B18&gt;=AF13,AG13&gt;$B18),"X"," ")</f>
        <v xml:space="preserve"> </v>
      </c>
      <c r="AG18" s="42" t="str">
        <f t="shared" ref="AG18" si="486">IF(AND($B18&gt;=AG13,AH13&gt;$B18),"X"," ")</f>
        <v xml:space="preserve"> </v>
      </c>
      <c r="AH18" s="42" t="str">
        <f t="shared" ref="AH18" si="487">IF(AND($B18&gt;=AH13,AI13&gt;$B18),"X"," ")</f>
        <v xml:space="preserve"> </v>
      </c>
      <c r="AI18" s="42" t="str">
        <f t="shared" ref="AI18" si="488">IF(AND($B18&gt;=AI13,AJ13&gt;$B18),"X"," ")</f>
        <v xml:space="preserve"> </v>
      </c>
      <c r="AJ18" s="42" t="str">
        <f t="shared" ref="AJ18" si="489">IF(AND($B18&gt;=AJ13,AK13&gt;$B18),"X"," ")</f>
        <v xml:space="preserve"> </v>
      </c>
      <c r="AK18" s="42" t="str">
        <f t="shared" ref="AK18" si="490">IF(AND($B18&gt;=AK13,AL13&gt;$B18),"X"," ")</f>
        <v xml:space="preserve"> </v>
      </c>
      <c r="AL18" s="42" t="str">
        <f t="shared" ref="AL18" si="491">IF(AND($B18&gt;=AL13,AM13&gt;$B18),"X"," ")</f>
        <v xml:space="preserve"> </v>
      </c>
      <c r="AM18" s="42" t="str">
        <f t="shared" ref="AM18" si="492">IF(AND($B18&gt;=AM13,AN13&gt;$B18),"X"," ")</f>
        <v xml:space="preserve"> </v>
      </c>
      <c r="AN18" s="42" t="str">
        <f t="shared" ref="AN18" si="493">IF(AND($B18&gt;=AN13,AO13&gt;$B18),"X"," ")</f>
        <v xml:space="preserve"> </v>
      </c>
      <c r="AO18" s="42" t="str">
        <f t="shared" ref="AO18" si="494">IF(AND($B18&gt;=AO13,AP13&gt;$B18),"X"," ")</f>
        <v xml:space="preserve"> </v>
      </c>
      <c r="AP18" s="42" t="str">
        <f t="shared" ref="AP18" si="495">IF(AND($B18&gt;=AP13,AQ13&gt;$B18),"X"," ")</f>
        <v xml:space="preserve"> </v>
      </c>
      <c r="AQ18" s="42" t="str">
        <f t="shared" ref="AQ18" si="496">IF(AND($B18&gt;=AQ13,AR13&gt;$B18),"X"," ")</f>
        <v xml:space="preserve"> </v>
      </c>
      <c r="AR18" s="42" t="str">
        <f t="shared" ref="AR18" si="497">IF(AND($B18&gt;=AR13,AS13&gt;$B18),"X"," ")</f>
        <v xml:space="preserve"> </v>
      </c>
      <c r="AS18" s="42" t="str">
        <f t="shared" ref="AS18" si="498">IF(AND($B18&gt;=AS13,AT13&gt;$B18),"X"," ")</f>
        <v xml:space="preserve"> </v>
      </c>
      <c r="AT18" s="42" t="str">
        <f t="shared" ref="AT18" si="499">IF(AND($B18&gt;=AT13,AU13&gt;$B18),"X"," ")</f>
        <v xml:space="preserve"> </v>
      </c>
      <c r="AU18" s="42" t="str">
        <f t="shared" ref="AU18" si="500">IF(AND($B18&gt;=AU13,AV13&gt;$B18),"X"," ")</f>
        <v xml:space="preserve"> </v>
      </c>
      <c r="AV18" s="42" t="str">
        <f t="shared" ref="AV18" si="501">IF(AND($B18&gt;=AV13,AW13&gt;$B18),"X"," ")</f>
        <v xml:space="preserve"> </v>
      </c>
      <c r="AW18" s="42" t="str">
        <f t="shared" ref="AW18" si="502">IF(AND($B18&gt;=AW13,AX13&gt;$B18),"X"," ")</f>
        <v xml:space="preserve"> </v>
      </c>
      <c r="AX18" s="42" t="str">
        <f t="shared" ref="AX18" si="503">IF(AND($B18&gt;=AX13,AY13&gt;$B18),"X"," ")</f>
        <v xml:space="preserve"> </v>
      </c>
      <c r="AY18" s="42" t="str">
        <f t="shared" ref="AY18" si="504">IF(AND($B18&gt;=AY13,AZ13&gt;$B18),"X"," ")</f>
        <v xml:space="preserve"> </v>
      </c>
      <c r="AZ18" s="42" t="str">
        <f t="shared" ref="AZ18" si="505">IF(AND($B18&gt;=AZ13,BA13&gt;$B18),"X"," ")</f>
        <v xml:space="preserve"> </v>
      </c>
      <c r="BA18" s="42" t="str">
        <f t="shared" ref="BA18" si="506">IF(AND($B18&gt;=BA13,BB13&gt;$B18),"X"," ")</f>
        <v xml:space="preserve"> </v>
      </c>
      <c r="BB18" s="42" t="str">
        <f t="shared" ref="BB18" si="507">IF(AND($B18&gt;=BB13,BC13&gt;$B18),"X"," ")</f>
        <v xml:space="preserve"> </v>
      </c>
      <c r="BC18" s="42" t="str">
        <f t="shared" ref="BC18" si="508">IF(AND($B18&gt;=BC13,BD13&gt;$B18),"X"," ")</f>
        <v xml:space="preserve"> </v>
      </c>
      <c r="BD18" s="42" t="str">
        <f t="shared" ref="BD18" si="509">IF(AND($B18&gt;=BD13,BE13&gt;$B18),"X"," ")</f>
        <v xml:space="preserve"> </v>
      </c>
      <c r="BE18" s="42" t="str">
        <f t="shared" ref="BE18" si="510">IF(AND($B18&gt;=BE13,BF13&gt;$B18),"X"," ")</f>
        <v xml:space="preserve"> </v>
      </c>
      <c r="BF18" s="42" t="str">
        <f t="shared" ref="BF18" si="511">IF(AND($B18&gt;=BF13,BG13&gt;$B18),"X"," ")</f>
        <v xml:space="preserve"> </v>
      </c>
      <c r="BG18" s="42" t="str">
        <f t="shared" ref="BG18" si="512">IF(AND($B18&gt;=BG13,BH13&gt;$B18),"X"," ")</f>
        <v xml:space="preserve"> </v>
      </c>
      <c r="BH18" s="42" t="str">
        <f t="shared" ref="BH18" si="513">IF(AND($B18&gt;=BH13,BI13&gt;$B18),"X"," ")</f>
        <v xml:space="preserve"> </v>
      </c>
      <c r="BI18" s="42" t="str">
        <f t="shared" ref="BI18" si="514">IF(AND($B18&gt;=BI13,BJ13&gt;$B18),"X"," ")</f>
        <v xml:space="preserve"> </v>
      </c>
      <c r="BJ18" s="42" t="str">
        <f t="shared" ref="BJ18" si="515">IF(AND($B18&gt;=BJ13,BK13&gt;$B18),"X"," ")</f>
        <v xml:space="preserve"> </v>
      </c>
      <c r="BK18" s="42" t="str">
        <f t="shared" ref="BK18" si="516">IF(AND($B18&gt;=BK13,BL13&gt;$B18),"X"," ")</f>
        <v xml:space="preserve"> </v>
      </c>
      <c r="BL18" s="42" t="str">
        <f t="shared" ref="BL18" si="517">IF(AND($B18&gt;=BL13,BM13&gt;$B18),"X"," ")</f>
        <v xml:space="preserve"> </v>
      </c>
      <c r="BM18" s="42" t="str">
        <f t="shared" ref="BM18" si="518">IF(AND($B18&gt;=BM13,BN13&gt;$B18),"X"," ")</f>
        <v xml:space="preserve"> </v>
      </c>
      <c r="BN18" s="42" t="str">
        <f t="shared" ref="BN18" si="519">IF(AND($B18&gt;=BN13,BO13&gt;$B18),"X"," ")</f>
        <v xml:space="preserve"> </v>
      </c>
      <c r="BO18" s="42" t="str">
        <f t="shared" ref="BO18" si="520">IF(AND($B18&gt;=BO13,BP13&gt;$B18),"X"," ")</f>
        <v xml:space="preserve"> </v>
      </c>
      <c r="BP18" s="42" t="str">
        <f t="shared" ref="BP18" si="521">IF(AND($B18&gt;=BP13,BQ13&gt;$B18),"X"," ")</f>
        <v xml:space="preserve"> </v>
      </c>
      <c r="BQ18" s="42" t="str">
        <f t="shared" ref="BQ18" si="522">IF(AND($B18&gt;=BQ13,BR13&gt;$B18),"X"," ")</f>
        <v xml:space="preserve"> </v>
      </c>
      <c r="BR18" s="42" t="str">
        <f t="shared" ref="BR18" si="523">IF(AND($B18&gt;=BR13,BS13&gt;$B18),"X"," ")</f>
        <v xml:space="preserve"> </v>
      </c>
      <c r="BS18" s="42" t="str">
        <f t="shared" ref="BS18" si="524">IF(AND($B18&gt;=BS13,BT13&gt;$B18),"X"," ")</f>
        <v xml:space="preserve"> </v>
      </c>
      <c r="BT18" s="42" t="str">
        <f t="shared" ref="BT18" si="525">IF(AND($B18&gt;=BT13,BU13&gt;$B18),"X"," ")</f>
        <v xml:space="preserve"> </v>
      </c>
      <c r="BU18" s="42" t="str">
        <f t="shared" ref="BU18" si="526">IF(AND($B18&gt;=BU13,BV13&gt;$B18),"X"," ")</f>
        <v xml:space="preserve"> </v>
      </c>
      <c r="BV18" s="42" t="str">
        <f t="shared" ref="BV18" si="527">IF(AND($B18&gt;=BV13,BW13&gt;$B18),"X"," ")</f>
        <v xml:space="preserve"> </v>
      </c>
      <c r="BW18" s="42" t="str">
        <f t="shared" ref="BW18" si="528">IF(AND($B18&gt;=BW13,BX13&gt;$B18),"X"," ")</f>
        <v xml:space="preserve"> </v>
      </c>
      <c r="BX18" s="42" t="str">
        <f t="shared" ref="BX18" si="529">IF(AND($B18&gt;=BX13,BY13&gt;$B18),"X"," ")</f>
        <v xml:space="preserve"> </v>
      </c>
      <c r="BY18" s="42" t="str">
        <f t="shared" ref="BY18" si="530">IF(AND($B18&gt;=BY13,BZ13&gt;$B18),"X"," ")</f>
        <v xml:space="preserve"> </v>
      </c>
      <c r="BZ18" s="42" t="str">
        <f t="shared" ref="BZ18" si="531">IF(AND($B18&gt;=BZ13,CA13&gt;$B18),"X"," ")</f>
        <v xml:space="preserve"> </v>
      </c>
      <c r="CA18" s="42" t="str">
        <f t="shared" ref="CA18" si="532">IF(AND($B18&gt;=CA13,CB13&gt;$B18),"X"," ")</f>
        <v xml:space="preserve"> </v>
      </c>
      <c r="CB18" s="42" t="str">
        <f t="shared" ref="CB18" si="533">IF(AND($B18&gt;=CB13,CC13&gt;$B18),"X"," ")</f>
        <v xml:space="preserve"> </v>
      </c>
      <c r="CC18" s="42" t="str">
        <f t="shared" ref="CC18" si="534">IF(AND($B18&gt;=CC13,CD13&gt;$B18),"X"," ")</f>
        <v xml:space="preserve"> </v>
      </c>
      <c r="CD18" s="42" t="str">
        <f t="shared" ref="CD18" si="535">IF(AND($B18&gt;=CD13,CE13&gt;$B18),"X"," ")</f>
        <v xml:space="preserve"> </v>
      </c>
      <c r="CE18" s="42" t="str">
        <f t="shared" ref="CE18" si="536">IF(AND($B18&gt;=CE13,CF13&gt;$B18),"X"," ")</f>
        <v xml:space="preserve"> </v>
      </c>
      <c r="CF18" s="42" t="str">
        <f t="shared" ref="CF18" si="537">IF(AND($B18&gt;=CF13,CG13&gt;$B18),"X"," ")</f>
        <v xml:space="preserve"> </v>
      </c>
      <c r="CG18" s="42" t="str">
        <f t="shared" ref="CG18" si="538">IF(AND($B18&gt;=CG13,CH13&gt;$B18),"X"," ")</f>
        <v xml:space="preserve"> </v>
      </c>
      <c r="CH18" s="42" t="str">
        <f t="shared" ref="CH18" si="539">IF(AND($B18&gt;=CH13,CI13&gt;$B18),"X"," ")</f>
        <v xml:space="preserve"> </v>
      </c>
      <c r="CI18" s="42" t="str">
        <f t="shared" ref="CI18" si="540">IF(AND($B18&gt;=CI13,CJ13&gt;$B18),"X"," ")</f>
        <v xml:space="preserve"> </v>
      </c>
      <c r="CJ18" s="42" t="str">
        <f t="shared" ref="CJ18" si="541">IF(AND($B18&gt;=CJ13,CK13&gt;$B18),"X"," ")</f>
        <v xml:space="preserve"> </v>
      </c>
      <c r="CK18" s="42" t="str">
        <f t="shared" ref="CK18" si="542">IF(AND($B18&gt;=CK13,CL13&gt;$B18),"X"," ")</f>
        <v xml:space="preserve"> </v>
      </c>
      <c r="CL18" s="42" t="str">
        <f t="shared" ref="CL18" si="543">IF(AND($B18&gt;=CL13,CM13&gt;$B18),"X"," ")</f>
        <v xml:space="preserve"> </v>
      </c>
      <c r="CM18" s="42" t="str">
        <f t="shared" ref="CM18" si="544">IF(AND($B18&gt;=CM13,CN13&gt;$B18),"X"," ")</f>
        <v xml:space="preserve"> </v>
      </c>
      <c r="CN18" s="42" t="str">
        <f t="shared" ref="CN18" si="545">IF(AND($B18&gt;=CN13,CO13&gt;$B18),"X"," ")</f>
        <v xml:space="preserve"> </v>
      </c>
      <c r="CO18" s="42" t="str">
        <f t="shared" ref="CO18" si="546">IF(AND($B18&gt;=CO13,CP13&gt;$B18),"X"," ")</f>
        <v xml:space="preserve"> </v>
      </c>
      <c r="CP18" s="42" t="str">
        <f t="shared" ref="CP18" si="547">IF(AND($B18&gt;=CP13,CQ13&gt;$B18),"X"," ")</f>
        <v xml:space="preserve"> </v>
      </c>
      <c r="CQ18" s="42" t="str">
        <f t="shared" ref="CQ18" si="548">IF(AND($B18&gt;=CQ13,CR13&gt;$B18),"X"," ")</f>
        <v xml:space="preserve"> </v>
      </c>
      <c r="CR18" s="42" t="str">
        <f t="shared" ref="CR18" si="549">IF(AND($B18&gt;=CR13,CS13&gt;$B18),"X"," ")</f>
        <v xml:space="preserve"> </v>
      </c>
      <c r="CS18" s="42" t="str">
        <f t="shared" ref="CS18" si="550">IF(AND($B18&gt;=CS13,CT13&gt;$B18),"X"," ")</f>
        <v xml:space="preserve"> </v>
      </c>
      <c r="CT18" s="42" t="str">
        <f t="shared" ref="CT18" si="551">IF(AND($B18&gt;=CT13,CU13&gt;$B18),"X"," ")</f>
        <v xml:space="preserve"> </v>
      </c>
      <c r="CU18" s="42" t="str">
        <f t="shared" ref="CU18" si="552">IF(AND($B18&gt;=CU13,CV13&gt;$B18),"X"," ")</f>
        <v xml:space="preserve"> </v>
      </c>
      <c r="CV18" s="42" t="str">
        <f t="shared" ref="CV18" si="553">IF(AND($B18&gt;=CV13,CW13&gt;$B18),"X"," ")</f>
        <v xml:space="preserve"> </v>
      </c>
      <c r="CW18" s="42" t="str">
        <f t="shared" ref="CW18" si="554">IF(AND($B18&gt;=CW13,CX13&gt;$B18),"X"," ")</f>
        <v xml:space="preserve"> </v>
      </c>
      <c r="CX18" s="42" t="str">
        <f t="shared" ref="CX18" si="555">IF(AND($B18&gt;=CX13,CY13&gt;$B18),"X"," ")</f>
        <v xml:space="preserve"> </v>
      </c>
      <c r="CY18" s="42" t="str">
        <f t="shared" ref="CY18" si="556">IF(AND($B18&gt;=CY13,CZ13&gt;$B18),"X"," ")</f>
        <v xml:space="preserve"> </v>
      </c>
      <c r="CZ18" s="42" t="str">
        <f t="shared" ref="CZ18" si="557">IF(AND($B18&gt;=CZ13,DA13&gt;$B18),"X"," ")</f>
        <v xml:space="preserve"> </v>
      </c>
      <c r="DA18" s="42" t="str">
        <f t="shared" ref="DA18" si="558">IF(AND($B18&gt;=DA13,DB13&gt;$B18),"X"," ")</f>
        <v xml:space="preserve"> </v>
      </c>
      <c r="DB18" s="42" t="str">
        <f t="shared" ref="DB18" si="559">IF(AND($B18&gt;=DB13,DC13&gt;$B18),"X"," ")</f>
        <v xml:space="preserve"> </v>
      </c>
      <c r="DC18" s="42" t="str">
        <f t="shared" ref="DC18" si="560">IF(AND($B18&gt;=DC13,DD13&gt;$B18),"X"," ")</f>
        <v xml:space="preserve"> </v>
      </c>
      <c r="DD18" s="42" t="str">
        <f t="shared" ref="DD18" si="561">IF(AND($B18&gt;=DD13,DE13&gt;$B18),"X"," ")</f>
        <v xml:space="preserve"> </v>
      </c>
      <c r="DE18" s="42" t="str">
        <f t="shared" ref="DE18" si="562">IF(AND($B18&gt;=DE13,DF13&gt;$B18),"X"," ")</f>
        <v xml:space="preserve"> </v>
      </c>
      <c r="DF18" s="42" t="str">
        <f t="shared" ref="DF18" si="563">IF(AND($B18&gt;=DF13,DG13&gt;$B18),"X"," ")</f>
        <v xml:space="preserve"> </v>
      </c>
      <c r="DG18" s="42" t="str">
        <f t="shared" ref="DG18" si="564">IF(AND($B18&gt;=DG13,DH13&gt;$B18),"X"," ")</f>
        <v xml:space="preserve"> </v>
      </c>
      <c r="DH18" s="42" t="str">
        <f t="shared" ref="DH18" si="565">IF(AND($B18&gt;=DH13,DI13&gt;$B18),"X"," ")</f>
        <v xml:space="preserve"> </v>
      </c>
      <c r="DI18" s="42" t="str">
        <f t="shared" ref="DI18" si="566">IF(AND($B18&gt;=DI13,DJ13&gt;$B18),"X"," ")</f>
        <v xml:space="preserve"> </v>
      </c>
      <c r="DJ18" s="42" t="str">
        <f t="shared" ref="DJ18" si="567">IF(AND($B18&gt;=DJ13,DK13&gt;$B18),"X"," ")</f>
        <v xml:space="preserve"> </v>
      </c>
      <c r="DK18" s="42" t="str">
        <f t="shared" ref="DK18" si="568">IF(AND($B18&gt;=DK13,DL13&gt;$B18),"X"," ")</f>
        <v xml:space="preserve"> </v>
      </c>
      <c r="DL18" s="42" t="str">
        <f t="shared" ref="DL18" si="569">IF(AND($B18&gt;=DL13,DM13&gt;$B18),"X"," ")</f>
        <v xml:space="preserve"> </v>
      </c>
      <c r="DM18" s="42" t="str">
        <f t="shared" ref="DM18" si="570">IF(AND($B18&gt;=DM13,DN13&gt;$B18),"X"," ")</f>
        <v xml:space="preserve"> </v>
      </c>
      <c r="DN18" s="42" t="str">
        <f t="shared" ref="DN18" si="571">IF(AND($B18&gt;=DN13,DO13&gt;$B18),"X"," ")</f>
        <v xml:space="preserve"> </v>
      </c>
      <c r="DO18" s="42" t="str">
        <f t="shared" ref="DO18" si="572">IF(AND($B18&gt;=DO13,DP13&gt;$B18),"X"," ")</f>
        <v xml:space="preserve"> </v>
      </c>
      <c r="DP18" s="42" t="str">
        <f t="shared" ref="DP18" si="573">IF(AND($B18&gt;=DP13,DQ13&gt;$B18),"X"," ")</f>
        <v xml:space="preserve"> </v>
      </c>
      <c r="DQ18" s="42" t="str">
        <f t="shared" ref="DQ18" si="574">IF(AND($B18&gt;=DQ13,DR13&gt;$B18),"X"," ")</f>
        <v xml:space="preserve"> </v>
      </c>
      <c r="DR18" s="42" t="str">
        <f t="shared" ref="DR18" si="575">IF(AND($B18&gt;=DR13,DS13&gt;$B18),"X"," ")</f>
        <v xml:space="preserve"> </v>
      </c>
      <c r="DS18" s="42" t="str">
        <f t="shared" ref="DS18" si="576">IF(AND($B18&gt;=DS13,DT13&gt;$B18),"X"," ")</f>
        <v xml:space="preserve"> </v>
      </c>
      <c r="DT18" s="42" t="str">
        <f t="shared" ref="DT18" si="577">IF(AND($B18&gt;=DT13,DU13&gt;$B18),"X"," ")</f>
        <v xml:space="preserve"> </v>
      </c>
      <c r="DU18" s="42" t="str">
        <f t="shared" ref="DU18" si="578">IF(AND($B18&gt;=DU13,DV13&gt;$B18),"X"," ")</f>
        <v xml:space="preserve"> </v>
      </c>
      <c r="DV18" s="42" t="str">
        <f t="shared" ref="DV18" si="579">IF(AND($B18&gt;=DV13,DW13&gt;$B18),"X"," ")</f>
        <v xml:space="preserve"> </v>
      </c>
      <c r="DW18" s="42" t="str">
        <f t="shared" ref="DW18" si="580">IF(AND($B18&gt;=DW13,DX13&gt;$B18),"X"," ")</f>
        <v xml:space="preserve"> </v>
      </c>
      <c r="DX18" s="42" t="str">
        <f t="shared" ref="DX18" si="581">IF(AND($B18&gt;=DX13,DY13&gt;$B18),"X"," ")</f>
        <v xml:space="preserve"> </v>
      </c>
      <c r="DY18" s="42" t="str">
        <f t="shared" ref="DY18" si="582">IF(AND($B18&gt;=DY13,DZ13&gt;$B18),"X"," ")</f>
        <v xml:space="preserve"> </v>
      </c>
      <c r="DZ18" s="42" t="str">
        <f t="shared" ref="DZ18" si="583">IF(AND($B18&gt;=DZ13,EA13&gt;$B18),"X"," ")</f>
        <v xml:space="preserve"> </v>
      </c>
      <c r="EA18" s="42" t="str">
        <f t="shared" ref="EA18" si="584">IF(AND($B18&gt;=EA13,EB13&gt;$B18),"X"," ")</f>
        <v xml:space="preserve"> </v>
      </c>
      <c r="EB18" s="42" t="str">
        <f t="shared" ref="EB18" si="585">IF(AND($B18&gt;=EB13,EC13&gt;$B18),"X"," ")</f>
        <v xml:space="preserve"> </v>
      </c>
      <c r="EC18" s="42" t="str">
        <f t="shared" ref="EC18" si="586">IF(AND($B18&gt;=EC13,ED13&gt;$B18),"X"," ")</f>
        <v xml:space="preserve"> </v>
      </c>
      <c r="ED18" s="42" t="str">
        <f t="shared" ref="ED18" si="587">IF(AND($B18&gt;=ED13,EE13&gt;$B18),"X"," ")</f>
        <v xml:space="preserve"> </v>
      </c>
      <c r="EE18" s="42" t="str">
        <f t="shared" ref="EE18" si="588">IF(AND($B18&gt;=EE13,EF13&gt;$B18),"X"," ")</f>
        <v xml:space="preserve"> </v>
      </c>
      <c r="EF18" s="42" t="str">
        <f t="shared" ref="EF18" si="589">IF(AND($B18&gt;=EF13,EG13&gt;$B18),"X"," ")</f>
        <v xml:space="preserve"> </v>
      </c>
      <c r="EG18" s="42" t="str">
        <f t="shared" ref="EG18" si="590">IF(AND($B18&gt;=EG13,EH13&gt;$B18),"X"," ")</f>
        <v xml:space="preserve"> </v>
      </c>
      <c r="EH18" s="42" t="str">
        <f t="shared" ref="EH18" si="591">IF(AND($B18&gt;=EH13,EI13&gt;$B18),"X"," ")</f>
        <v xml:space="preserve"> </v>
      </c>
      <c r="EI18" s="42" t="str">
        <f t="shared" ref="EI18" si="592">IF(AND($B18&gt;=EI13,EJ13&gt;$B18),"X"," ")</f>
        <v xml:space="preserve"> </v>
      </c>
      <c r="EJ18" s="42" t="str">
        <f t="shared" ref="EJ18" si="593">IF(AND($B18&gt;=EJ13,EK13&gt;$B18),"X"," ")</f>
        <v xml:space="preserve"> </v>
      </c>
      <c r="EK18" s="42" t="str">
        <f t="shared" ref="EK18" si="594">IF(AND($B18&gt;=EK13,EL13&gt;$B18),"X"," ")</f>
        <v xml:space="preserve"> </v>
      </c>
      <c r="EL18" s="42" t="str">
        <f t="shared" ref="EL18" si="595">IF(AND($B18&gt;=EL13,EM13&gt;$B18),"X"," ")</f>
        <v xml:space="preserve"> </v>
      </c>
      <c r="EM18" s="42" t="str">
        <f t="shared" ref="EM18" si="596">IF(AND($B18&gt;=EM13,EN13&gt;$B18),"X"," ")</f>
        <v xml:space="preserve"> </v>
      </c>
      <c r="EN18" s="42" t="str">
        <f t="shared" ref="EN18" si="597">IF(AND($B18&gt;=EN13,EO13&gt;$B18),"X"," ")</f>
        <v xml:space="preserve"> </v>
      </c>
      <c r="EO18" s="42" t="str">
        <f t="shared" ref="EO18" si="598">IF(AND($B18&gt;=EO13,EP13&gt;$B18),"X"," ")</f>
        <v xml:space="preserve"> </v>
      </c>
      <c r="EP18" s="42" t="str">
        <f t="shared" ref="EP18" si="599">IF(AND($B18&gt;=EP13,EQ13&gt;$B18),"X"," ")</f>
        <v xml:space="preserve"> </v>
      </c>
      <c r="EQ18" s="42" t="str">
        <f t="shared" ref="EQ18" si="600">IF(AND($B18&gt;=EQ13,ER13&gt;$B18),"X"," ")</f>
        <v xml:space="preserve"> </v>
      </c>
      <c r="ER18" s="42" t="str">
        <f t="shared" ref="ER18" si="601">IF(AND($B18&gt;=ER13,ES13&gt;$B18),"X"," ")</f>
        <v xml:space="preserve"> </v>
      </c>
      <c r="ES18" s="42" t="str">
        <f t="shared" ref="ES18" si="602">IF(AND($B18&gt;=ES13,ET13&gt;$B18),"X"," ")</f>
        <v xml:space="preserve"> </v>
      </c>
      <c r="ET18" s="42" t="str">
        <f t="shared" ref="ET18" si="603">IF(AND($B18&gt;=ET13,EU13&gt;$B18),"X"," ")</f>
        <v xml:space="preserve"> </v>
      </c>
      <c r="EU18" s="42" t="str">
        <f t="shared" ref="EU18" si="604">IF(AND($B18&gt;=EU13,EV13&gt;$B18),"X"," ")</f>
        <v xml:space="preserve"> </v>
      </c>
      <c r="EV18" s="42" t="str">
        <f t="shared" ref="EV18" si="605">IF(AND($B18&gt;=EV13,EW13&gt;$B18),"X"," ")</f>
        <v xml:space="preserve"> </v>
      </c>
      <c r="EW18" s="42" t="str">
        <f t="shared" ref="EW18" si="606">IF(AND($B18&gt;=EW13,EX13&gt;$B18),"X"," ")</f>
        <v xml:space="preserve"> </v>
      </c>
      <c r="EX18" s="42" t="str">
        <f t="shared" ref="EX18" si="607">IF(AND($B18&gt;=EX13,EY13&gt;$B18),"X"," ")</f>
        <v xml:space="preserve"> </v>
      </c>
      <c r="EY18" s="42" t="str">
        <f t="shared" ref="EY18" si="608">IF(AND($B18&gt;=EY13,EZ13&gt;$B18),"X"," ")</f>
        <v xml:space="preserve"> </v>
      </c>
      <c r="EZ18" s="42" t="str">
        <f t="shared" ref="EZ18" si="609">IF(AND($B18&gt;=EZ13,FA13&gt;$B18),"X"," ")</f>
        <v xml:space="preserve"> </v>
      </c>
      <c r="FA18" s="42" t="str">
        <f t="shared" ref="FA18" si="610">IF(AND($B18&gt;=FA13,FB13&gt;$B18),"X"," ")</f>
        <v xml:space="preserve"> </v>
      </c>
      <c r="FB18" s="61" t="str">
        <f t="shared" ref="FB18" si="611">IF(AND($B18&gt;=FB13,FC13&gt;$B18),"X"," ")</f>
        <v xml:space="preserve"> </v>
      </c>
      <c r="FC18" s="28"/>
      <c r="FD18" s="28"/>
    </row>
    <row r="19" spans="1:160" s="70" customFormat="1" ht="20.100000000000001" customHeight="1" x14ac:dyDescent="0.25">
      <c r="A19" s="64" t="s">
        <v>90</v>
      </c>
      <c r="B19" s="244">
        <f>'key dates'!B10</f>
        <v>42776</v>
      </c>
      <c r="C19" s="245"/>
      <c r="D19" s="266"/>
      <c r="E19" s="65" t="str">
        <f t="shared" ref="E19:G19" si="612">IF(AND($B19&gt;=E13,F13&gt;$B19),"X"," ")</f>
        <v xml:space="preserve"> </v>
      </c>
      <c r="F19" s="66" t="str">
        <f t="shared" si="612"/>
        <v xml:space="preserve"> </v>
      </c>
      <c r="G19" s="66" t="str">
        <f t="shared" si="612"/>
        <v xml:space="preserve"> </v>
      </c>
      <c r="H19" s="66" t="str">
        <f t="shared" ref="H19" si="613">IF(AND($B19&gt;=H13,I13&gt;$B19),"X"," ")</f>
        <v xml:space="preserve"> </v>
      </c>
      <c r="I19" s="66" t="str">
        <f t="shared" ref="I19" si="614">IF(AND($B19&gt;=I13,J13&gt;$B19),"X"," ")</f>
        <v xml:space="preserve"> </v>
      </c>
      <c r="J19" s="66" t="str">
        <f t="shared" ref="J19" si="615">IF(AND($B19&gt;=J13,K13&gt;$B19),"X"," ")</f>
        <v xml:space="preserve"> </v>
      </c>
      <c r="K19" s="66" t="str">
        <f t="shared" ref="K19" si="616">IF(AND($B19&gt;=K13,L13&gt;$B19),"X"," ")</f>
        <v xml:space="preserve"> </v>
      </c>
      <c r="L19" s="66" t="str">
        <f t="shared" ref="L19" si="617">IF(AND($B19&gt;=L13,M13&gt;$B19),"X"," ")</f>
        <v xml:space="preserve"> </v>
      </c>
      <c r="M19" s="66" t="str">
        <f t="shared" ref="M19" si="618">IF(AND($B19&gt;=M13,N13&gt;$B19),"X"," ")</f>
        <v xml:space="preserve"> </v>
      </c>
      <c r="N19" s="66" t="str">
        <f t="shared" ref="N19" si="619">IF(AND($B19&gt;=N13,O13&gt;$B19),"X"," ")</f>
        <v xml:space="preserve"> </v>
      </c>
      <c r="O19" s="66" t="str">
        <f t="shared" ref="O19" si="620">IF(AND($B19&gt;=O13,P13&gt;$B19),"X"," ")</f>
        <v xml:space="preserve"> </v>
      </c>
      <c r="P19" s="66" t="str">
        <f t="shared" ref="P19" si="621">IF(AND($B19&gt;=P13,Q13&gt;$B19),"X"," ")</f>
        <v xml:space="preserve"> </v>
      </c>
      <c r="Q19" s="66" t="str">
        <f t="shared" ref="Q19" si="622">IF(AND($B19&gt;=Q13,R13&gt;$B19),"X"," ")</f>
        <v xml:space="preserve"> </v>
      </c>
      <c r="R19" s="66" t="str">
        <f t="shared" ref="R19" si="623">IF(AND($B19&gt;=R13,S13&gt;$B19),"X"," ")</f>
        <v xml:space="preserve"> </v>
      </c>
      <c r="S19" s="66" t="str">
        <f t="shared" ref="S19" si="624">IF(AND($B19&gt;=S13,T13&gt;$B19),"X"," ")</f>
        <v xml:space="preserve"> </v>
      </c>
      <c r="T19" s="66" t="str">
        <f t="shared" ref="T19" si="625">IF(AND($B19&gt;=T13,U13&gt;$B19),"X"," ")</f>
        <v xml:space="preserve"> </v>
      </c>
      <c r="U19" s="66" t="str">
        <f t="shared" ref="U19" si="626">IF(AND($B19&gt;=U13,V13&gt;$B19),"X"," ")</f>
        <v xml:space="preserve"> </v>
      </c>
      <c r="V19" s="66" t="str">
        <f t="shared" ref="V19" si="627">IF(AND($B19&gt;=V13,W13&gt;$B19),"X"," ")</f>
        <v xml:space="preserve"> </v>
      </c>
      <c r="W19" s="66" t="str">
        <f t="shared" ref="W19" si="628">IF(AND($B19&gt;=W13,X13&gt;$B19),"X"," ")</f>
        <v xml:space="preserve"> </v>
      </c>
      <c r="X19" s="66" t="str">
        <f t="shared" ref="X19" si="629">IF(AND($B19&gt;=X13,Y13&gt;$B19),"X"," ")</f>
        <v xml:space="preserve"> </v>
      </c>
      <c r="Y19" s="66" t="str">
        <f t="shared" ref="Y19" si="630">IF(AND($B19&gt;=Y13,Z13&gt;$B19),"X"," ")</f>
        <v xml:space="preserve"> </v>
      </c>
      <c r="Z19" s="66" t="str">
        <f t="shared" ref="Z19" si="631">IF(AND($B19&gt;=Z13,AA13&gt;$B19),"X"," ")</f>
        <v xml:space="preserve"> </v>
      </c>
      <c r="AA19" s="66" t="str">
        <f t="shared" ref="AA19" si="632">IF(AND($B19&gt;=AA13,AB13&gt;$B19),"X"," ")</f>
        <v xml:space="preserve"> </v>
      </c>
      <c r="AB19" s="66" t="str">
        <f t="shared" ref="AB19" si="633">IF(AND($B19&gt;=AB13,AC13&gt;$B19),"X"," ")</f>
        <v xml:space="preserve"> </v>
      </c>
      <c r="AC19" s="66" t="str">
        <f t="shared" ref="AC19" si="634">IF(AND($B19&gt;=AC13,AD13&gt;$B19),"X"," ")</f>
        <v xml:space="preserve"> </v>
      </c>
      <c r="AD19" s="66" t="str">
        <f t="shared" ref="AD19" si="635">IF(AND($B19&gt;=AD13,AE13&gt;$B19),"X"," ")</f>
        <v xml:space="preserve"> </v>
      </c>
      <c r="AE19" s="66" t="str">
        <f t="shared" ref="AE19" si="636">IF(AND($B19&gt;=AE13,AF13&gt;$B19),"X"," ")</f>
        <v xml:space="preserve"> </v>
      </c>
      <c r="AF19" s="66" t="str">
        <f t="shared" ref="AF19" si="637">IF(AND($B19&gt;=AF13,AG13&gt;$B19),"X"," ")</f>
        <v xml:space="preserve"> </v>
      </c>
      <c r="AG19" s="66" t="str">
        <f t="shared" ref="AG19" si="638">IF(AND($B19&gt;=AG13,AH13&gt;$B19),"X"," ")</f>
        <v xml:space="preserve"> </v>
      </c>
      <c r="AH19" s="66" t="str">
        <f t="shared" ref="AH19" si="639">IF(AND($B19&gt;=AH13,AI13&gt;$B19),"X"," ")</f>
        <v xml:space="preserve"> </v>
      </c>
      <c r="AI19" s="66" t="str">
        <f t="shared" ref="AI19" si="640">IF(AND($B19&gt;=AI13,AJ13&gt;$B19),"X"," ")</f>
        <v xml:space="preserve"> </v>
      </c>
      <c r="AJ19" s="66" t="str">
        <f t="shared" ref="AJ19" si="641">IF(AND($B19&gt;=AJ13,AK13&gt;$B19),"X"," ")</f>
        <v xml:space="preserve"> </v>
      </c>
      <c r="AK19" s="66" t="str">
        <f t="shared" ref="AK19" si="642">IF(AND($B19&gt;=AK13,AL13&gt;$B19),"X"," ")</f>
        <v xml:space="preserve"> </v>
      </c>
      <c r="AL19" s="66" t="str">
        <f t="shared" ref="AL19" si="643">IF(AND($B19&gt;=AL13,AM13&gt;$B19),"X"," ")</f>
        <v xml:space="preserve"> </v>
      </c>
      <c r="AM19" s="66" t="str">
        <f t="shared" ref="AM19" si="644">IF(AND($B19&gt;=AM13,AN13&gt;$B19),"X"," ")</f>
        <v xml:space="preserve"> </v>
      </c>
      <c r="AN19" s="66" t="str">
        <f t="shared" ref="AN19" si="645">IF(AND($B19&gt;=AN13,AO13&gt;$B19),"X"," ")</f>
        <v xml:space="preserve"> </v>
      </c>
      <c r="AO19" s="66" t="str">
        <f t="shared" ref="AO19" si="646">IF(AND($B19&gt;=AO13,AP13&gt;$B19),"X"," ")</f>
        <v xml:space="preserve"> </v>
      </c>
      <c r="AP19" s="66" t="str">
        <f t="shared" ref="AP19" si="647">IF(AND($B19&gt;=AP13,AQ13&gt;$B19),"X"," ")</f>
        <v xml:space="preserve"> </v>
      </c>
      <c r="AQ19" s="66" t="str">
        <f t="shared" ref="AQ19" si="648">IF(AND($B19&gt;=AQ13,AR13&gt;$B19),"X"," ")</f>
        <v xml:space="preserve"> </v>
      </c>
      <c r="AR19" s="66" t="str">
        <f t="shared" ref="AR19" si="649">IF(AND($B19&gt;=AR13,AS13&gt;$B19),"X"," ")</f>
        <v xml:space="preserve"> </v>
      </c>
      <c r="AS19" s="66" t="str">
        <f t="shared" ref="AS19" si="650">IF(AND($B19&gt;=AS13,AT13&gt;$B19),"X"," ")</f>
        <v xml:space="preserve"> </v>
      </c>
      <c r="AT19" s="66" t="str">
        <f t="shared" ref="AT19" si="651">IF(AND($B19&gt;=AT13,AU13&gt;$B19),"X"," ")</f>
        <v xml:space="preserve"> </v>
      </c>
      <c r="AU19" s="66" t="str">
        <f t="shared" ref="AU19" si="652">IF(AND($B19&gt;=AU13,AV13&gt;$B19),"X"," ")</f>
        <v xml:space="preserve"> </v>
      </c>
      <c r="AV19" s="66" t="str">
        <f t="shared" ref="AV19" si="653">IF(AND($B19&gt;=AV13,AW13&gt;$B19),"X"," ")</f>
        <v xml:space="preserve"> </v>
      </c>
      <c r="AW19" s="66" t="str">
        <f t="shared" ref="AW19" si="654">IF(AND($B19&gt;=AW13,AX13&gt;$B19),"X"," ")</f>
        <v xml:space="preserve"> </v>
      </c>
      <c r="AX19" s="66" t="str">
        <f t="shared" ref="AX19" si="655">IF(AND($B19&gt;=AX13,AY13&gt;$B19),"X"," ")</f>
        <v xml:space="preserve"> </v>
      </c>
      <c r="AY19" s="66" t="str">
        <f t="shared" ref="AY19" si="656">IF(AND($B19&gt;=AY13,AZ13&gt;$B19),"X"," ")</f>
        <v xml:space="preserve"> </v>
      </c>
      <c r="AZ19" s="66" t="str">
        <f t="shared" ref="AZ19" si="657">IF(AND($B19&gt;=AZ13,BA13&gt;$B19),"X"," ")</f>
        <v xml:space="preserve"> </v>
      </c>
      <c r="BA19" s="66" t="str">
        <f t="shared" ref="BA19" si="658">IF(AND($B19&gt;=BA13,BB13&gt;$B19),"X"," ")</f>
        <v xml:space="preserve"> </v>
      </c>
      <c r="BB19" s="66" t="str">
        <f t="shared" ref="BB19" si="659">IF(AND($B19&gt;=BB13,BC13&gt;$B19),"X"," ")</f>
        <v xml:space="preserve"> </v>
      </c>
      <c r="BC19" s="66" t="str">
        <f t="shared" ref="BC19" si="660">IF(AND($B19&gt;=BC13,BD13&gt;$B19),"X"," ")</f>
        <v xml:space="preserve"> </v>
      </c>
      <c r="BD19" s="66" t="str">
        <f t="shared" ref="BD19" si="661">IF(AND($B19&gt;=BD13,BE13&gt;$B19),"X"," ")</f>
        <v xml:space="preserve"> </v>
      </c>
      <c r="BE19" s="66" t="str">
        <f t="shared" ref="BE19" si="662">IF(AND($B19&gt;=BE13,BF13&gt;$B19),"X"," ")</f>
        <v xml:space="preserve"> </v>
      </c>
      <c r="BF19" s="66" t="str">
        <f t="shared" ref="BF19" si="663">IF(AND($B19&gt;=BF13,BG13&gt;$B19),"X"," ")</f>
        <v xml:space="preserve"> </v>
      </c>
      <c r="BG19" s="66" t="str">
        <f t="shared" ref="BG19" si="664">IF(AND($B19&gt;=BG13,BH13&gt;$B19),"X"," ")</f>
        <v xml:space="preserve"> </v>
      </c>
      <c r="BH19" s="66" t="str">
        <f t="shared" ref="BH19" si="665">IF(AND($B19&gt;=BH13,BI13&gt;$B19),"X"," ")</f>
        <v xml:space="preserve"> </v>
      </c>
      <c r="BI19" s="66" t="str">
        <f t="shared" ref="BI19" si="666">IF(AND($B19&gt;=BI13,BJ13&gt;$B19),"X"," ")</f>
        <v xml:space="preserve"> </v>
      </c>
      <c r="BJ19" s="66" t="str">
        <f t="shared" ref="BJ19" si="667">IF(AND($B19&gt;=BJ13,BK13&gt;$B19),"X"," ")</f>
        <v xml:space="preserve"> </v>
      </c>
      <c r="BK19" s="66" t="str">
        <f t="shared" ref="BK19" si="668">IF(AND($B19&gt;=BK13,BL13&gt;$B19),"X"," ")</f>
        <v xml:space="preserve"> </v>
      </c>
      <c r="BL19" s="66" t="str">
        <f t="shared" ref="BL19" si="669">IF(AND($B19&gt;=BL13,BM13&gt;$B19),"X"," ")</f>
        <v xml:space="preserve"> </v>
      </c>
      <c r="BM19" s="66" t="str">
        <f t="shared" ref="BM19" si="670">IF(AND($B19&gt;=BM13,BN13&gt;$B19),"X"," ")</f>
        <v xml:space="preserve"> </v>
      </c>
      <c r="BN19" s="66" t="str">
        <f t="shared" ref="BN19" si="671">IF(AND($B19&gt;=BN13,BO13&gt;$B19),"X"," ")</f>
        <v xml:space="preserve"> </v>
      </c>
      <c r="BO19" s="66" t="str">
        <f t="shared" ref="BO19" si="672">IF(AND($B19&gt;=BO13,BP13&gt;$B19),"X"," ")</f>
        <v xml:space="preserve"> </v>
      </c>
      <c r="BP19" s="66" t="str">
        <f t="shared" ref="BP19" si="673">IF(AND($B19&gt;=BP13,BQ13&gt;$B19),"X"," ")</f>
        <v xml:space="preserve"> </v>
      </c>
      <c r="BQ19" s="66" t="str">
        <f t="shared" ref="BQ19" si="674">IF(AND($B19&gt;=BQ13,BR13&gt;$B19),"X"," ")</f>
        <v xml:space="preserve"> </v>
      </c>
      <c r="BR19" s="66" t="str">
        <f t="shared" ref="BR19" si="675">IF(AND($B19&gt;=BR13,BS13&gt;$B19),"X"," ")</f>
        <v xml:space="preserve"> </v>
      </c>
      <c r="BS19" s="66" t="str">
        <f t="shared" ref="BS19" si="676">IF(AND($B19&gt;=BS13,BT13&gt;$B19),"X"," ")</f>
        <v xml:space="preserve"> </v>
      </c>
      <c r="BT19" s="66" t="str">
        <f t="shared" ref="BT19" si="677">IF(AND($B19&gt;=BT13,BU13&gt;$B19),"X"," ")</f>
        <v xml:space="preserve"> </v>
      </c>
      <c r="BU19" s="66" t="str">
        <f t="shared" ref="BU19" si="678">IF(AND($B19&gt;=BU13,BV13&gt;$B19),"X"," ")</f>
        <v xml:space="preserve"> </v>
      </c>
      <c r="BV19" s="66" t="str">
        <f t="shared" ref="BV19" si="679">IF(AND($B19&gt;=BV13,BW13&gt;$B19),"X"," ")</f>
        <v xml:space="preserve"> </v>
      </c>
      <c r="BW19" s="66" t="str">
        <f t="shared" ref="BW19" si="680">IF(AND($B19&gt;=BW13,BX13&gt;$B19),"X"," ")</f>
        <v xml:space="preserve"> </v>
      </c>
      <c r="BX19" s="66" t="str">
        <f t="shared" ref="BX19" si="681">IF(AND($B19&gt;=BX13,BY13&gt;$B19),"X"," ")</f>
        <v xml:space="preserve"> </v>
      </c>
      <c r="BY19" s="66" t="str">
        <f t="shared" ref="BY19" si="682">IF(AND($B19&gt;=BY13,BZ13&gt;$B19),"X"," ")</f>
        <v xml:space="preserve"> </v>
      </c>
      <c r="BZ19" s="66" t="str">
        <f t="shared" ref="BZ19" si="683">IF(AND($B19&gt;=BZ13,CA13&gt;$B19),"X"," ")</f>
        <v xml:space="preserve"> </v>
      </c>
      <c r="CA19" s="66" t="str">
        <f t="shared" ref="CA19" si="684">IF(AND($B19&gt;=CA13,CB13&gt;$B19),"X"," ")</f>
        <v xml:space="preserve"> </v>
      </c>
      <c r="CB19" s="66" t="str">
        <f t="shared" ref="CB19" si="685">IF(AND($B19&gt;=CB13,CC13&gt;$B19),"X"," ")</f>
        <v xml:space="preserve"> </v>
      </c>
      <c r="CC19" s="66" t="str">
        <f t="shared" ref="CC19" si="686">IF(AND($B19&gt;=CC13,CD13&gt;$B19),"X"," ")</f>
        <v xml:space="preserve"> </v>
      </c>
      <c r="CD19" s="66" t="str">
        <f t="shared" ref="CD19" si="687">IF(AND($B19&gt;=CD13,CE13&gt;$B19),"X"," ")</f>
        <v xml:space="preserve"> </v>
      </c>
      <c r="CE19" s="66" t="str">
        <f t="shared" ref="CE19" si="688">IF(AND($B19&gt;=CE13,CF13&gt;$B19),"X"," ")</f>
        <v xml:space="preserve"> </v>
      </c>
      <c r="CF19" s="66" t="str">
        <f t="shared" ref="CF19" si="689">IF(AND($B19&gt;=CF13,CG13&gt;$B19),"X"," ")</f>
        <v xml:space="preserve"> </v>
      </c>
      <c r="CG19" s="66" t="str">
        <f t="shared" ref="CG19" si="690">IF(AND($B19&gt;=CG13,CH13&gt;$B19),"X"," ")</f>
        <v xml:space="preserve"> </v>
      </c>
      <c r="CH19" s="66" t="str">
        <f t="shared" ref="CH19" si="691">IF(AND($B19&gt;=CH13,CI13&gt;$B19),"X"," ")</f>
        <v xml:space="preserve"> </v>
      </c>
      <c r="CI19" s="66" t="str">
        <f t="shared" ref="CI19" si="692">IF(AND($B19&gt;=CI13,CJ13&gt;$B19),"X"," ")</f>
        <v xml:space="preserve"> </v>
      </c>
      <c r="CJ19" s="66" t="str">
        <f t="shared" ref="CJ19" si="693">IF(AND($B19&gt;=CJ13,CK13&gt;$B19),"X"," ")</f>
        <v xml:space="preserve"> </v>
      </c>
      <c r="CK19" s="66" t="str">
        <f t="shared" ref="CK19" si="694">IF(AND($B19&gt;=CK13,CL13&gt;$B19),"X"," ")</f>
        <v xml:space="preserve"> </v>
      </c>
      <c r="CL19" s="66" t="str">
        <f t="shared" ref="CL19" si="695">IF(AND($B19&gt;=CL13,CM13&gt;$B19),"X"," ")</f>
        <v xml:space="preserve"> </v>
      </c>
      <c r="CM19" s="66" t="str">
        <f t="shared" ref="CM19" si="696">IF(AND($B19&gt;=CM13,CN13&gt;$B19),"X"," ")</f>
        <v xml:space="preserve"> </v>
      </c>
      <c r="CN19" s="66" t="str">
        <f t="shared" ref="CN19" si="697">IF(AND($B19&gt;=CN13,CO13&gt;$B19),"X"," ")</f>
        <v xml:space="preserve"> </v>
      </c>
      <c r="CO19" s="66" t="str">
        <f t="shared" ref="CO19" si="698">IF(AND($B19&gt;=CO13,CP13&gt;$B19),"X"," ")</f>
        <v xml:space="preserve"> </v>
      </c>
      <c r="CP19" s="66" t="str">
        <f t="shared" ref="CP19" si="699">IF(AND($B19&gt;=CP13,CQ13&gt;$B19),"X"," ")</f>
        <v xml:space="preserve"> </v>
      </c>
      <c r="CQ19" s="66" t="str">
        <f t="shared" ref="CQ19" si="700">IF(AND($B19&gt;=CQ13,CR13&gt;$B19),"X"," ")</f>
        <v xml:space="preserve"> </v>
      </c>
      <c r="CR19" s="66" t="str">
        <f t="shared" ref="CR19" si="701">IF(AND($B19&gt;=CR13,CS13&gt;$B19),"X"," ")</f>
        <v xml:space="preserve"> </v>
      </c>
      <c r="CS19" s="66" t="str">
        <f t="shared" ref="CS19" si="702">IF(AND($B19&gt;=CS13,CT13&gt;$B19),"X"," ")</f>
        <v xml:space="preserve"> </v>
      </c>
      <c r="CT19" s="66" t="str">
        <f t="shared" ref="CT19" si="703">IF(AND($B19&gt;=CT13,CU13&gt;$B19),"X"," ")</f>
        <v xml:space="preserve"> </v>
      </c>
      <c r="CU19" s="66" t="str">
        <f t="shared" ref="CU19" si="704">IF(AND($B19&gt;=CU13,CV13&gt;$B19),"X"," ")</f>
        <v xml:space="preserve"> </v>
      </c>
      <c r="CV19" s="66" t="str">
        <f t="shared" ref="CV19" si="705">IF(AND($B19&gt;=CV13,CW13&gt;$B19),"X"," ")</f>
        <v xml:space="preserve"> </v>
      </c>
      <c r="CW19" s="66" t="str">
        <f t="shared" ref="CW19" si="706">IF(AND($B19&gt;=CW13,CX13&gt;$B19),"X"," ")</f>
        <v xml:space="preserve"> </v>
      </c>
      <c r="CX19" s="66" t="str">
        <f t="shared" ref="CX19" si="707">IF(AND($B19&gt;=CX13,CY13&gt;$B19),"X"," ")</f>
        <v xml:space="preserve"> </v>
      </c>
      <c r="CY19" s="66" t="str">
        <f t="shared" ref="CY19" si="708">IF(AND($B19&gt;=CY13,CZ13&gt;$B19),"X"," ")</f>
        <v xml:space="preserve"> </v>
      </c>
      <c r="CZ19" s="66" t="str">
        <f t="shared" ref="CZ19" si="709">IF(AND($B19&gt;=CZ13,DA13&gt;$B19),"X"," ")</f>
        <v xml:space="preserve"> </v>
      </c>
      <c r="DA19" s="66" t="str">
        <f t="shared" ref="DA19" si="710">IF(AND($B19&gt;=DA13,DB13&gt;$B19),"X"," ")</f>
        <v xml:space="preserve"> </v>
      </c>
      <c r="DB19" s="66" t="str">
        <f t="shared" ref="DB19" si="711">IF(AND($B19&gt;=DB13,DC13&gt;$B19),"X"," ")</f>
        <v xml:space="preserve"> </v>
      </c>
      <c r="DC19" s="66" t="str">
        <f t="shared" ref="DC19" si="712">IF(AND($B19&gt;=DC13,DD13&gt;$B19),"X"," ")</f>
        <v xml:space="preserve"> </v>
      </c>
      <c r="DD19" s="66" t="str">
        <f t="shared" ref="DD19" si="713">IF(AND($B19&gt;=DD13,DE13&gt;$B19),"X"," ")</f>
        <v xml:space="preserve"> </v>
      </c>
      <c r="DE19" s="66" t="str">
        <f t="shared" ref="DE19" si="714">IF(AND($B19&gt;=DE13,DF13&gt;$B19),"X"," ")</f>
        <v xml:space="preserve"> </v>
      </c>
      <c r="DF19" s="66" t="str">
        <f t="shared" ref="DF19" si="715">IF(AND($B19&gt;=DF13,DG13&gt;$B19),"X"," ")</f>
        <v xml:space="preserve"> </v>
      </c>
      <c r="DG19" s="66" t="str">
        <f t="shared" ref="DG19" si="716">IF(AND($B19&gt;=DG13,DH13&gt;$B19),"X"," ")</f>
        <v xml:space="preserve"> </v>
      </c>
      <c r="DH19" s="66" t="str">
        <f t="shared" ref="DH19" si="717">IF(AND($B19&gt;=DH13,DI13&gt;$B19),"X"," ")</f>
        <v xml:space="preserve"> </v>
      </c>
      <c r="DI19" s="66" t="str">
        <f t="shared" ref="DI19" si="718">IF(AND($B19&gt;=DI13,DJ13&gt;$B19),"X"," ")</f>
        <v xml:space="preserve"> </v>
      </c>
      <c r="DJ19" s="66" t="str">
        <f t="shared" ref="DJ19" si="719">IF(AND($B19&gt;=DJ13,DK13&gt;$B19),"X"," ")</f>
        <v xml:space="preserve"> </v>
      </c>
      <c r="DK19" s="66" t="str">
        <f t="shared" ref="DK19" si="720">IF(AND($B19&gt;=DK13,DL13&gt;$B19),"X"," ")</f>
        <v xml:space="preserve"> </v>
      </c>
      <c r="DL19" s="66" t="str">
        <f t="shared" ref="DL19" si="721">IF(AND($B19&gt;=DL13,DM13&gt;$B19),"X"," ")</f>
        <v xml:space="preserve"> </v>
      </c>
      <c r="DM19" s="66" t="str">
        <f t="shared" ref="DM19" si="722">IF(AND($B19&gt;=DM13,DN13&gt;$B19),"X"," ")</f>
        <v xml:space="preserve"> </v>
      </c>
      <c r="DN19" s="66" t="str">
        <f t="shared" ref="DN19" si="723">IF(AND($B19&gt;=DN13,DO13&gt;$B19),"X"," ")</f>
        <v xml:space="preserve"> </v>
      </c>
      <c r="DO19" s="66" t="str">
        <f t="shared" ref="DO19" si="724">IF(AND($B19&gt;=DO13,DP13&gt;$B19),"X"," ")</f>
        <v xml:space="preserve"> </v>
      </c>
      <c r="DP19" s="66" t="str">
        <f t="shared" ref="DP19" si="725">IF(AND($B19&gt;=DP13,DQ13&gt;$B19),"X"," ")</f>
        <v xml:space="preserve"> </v>
      </c>
      <c r="DQ19" s="66" t="str">
        <f t="shared" ref="DQ19" si="726">IF(AND($B19&gt;=DQ13,DR13&gt;$B19),"X"," ")</f>
        <v xml:space="preserve"> </v>
      </c>
      <c r="DR19" s="66" t="str">
        <f t="shared" ref="DR19" si="727">IF(AND($B19&gt;=DR13,DS13&gt;$B19),"X"," ")</f>
        <v xml:space="preserve"> </v>
      </c>
      <c r="DS19" s="66" t="str">
        <f t="shared" ref="DS19" si="728">IF(AND($B19&gt;=DS13,DT13&gt;$B19),"X"," ")</f>
        <v xml:space="preserve"> </v>
      </c>
      <c r="DT19" s="66" t="str">
        <f t="shared" ref="DT19" si="729">IF(AND($B19&gt;=DT13,DU13&gt;$B19),"X"," ")</f>
        <v xml:space="preserve"> </v>
      </c>
      <c r="DU19" s="66" t="str">
        <f t="shared" ref="DU19" si="730">IF(AND($B19&gt;=DU13,DV13&gt;$B19),"X"," ")</f>
        <v xml:space="preserve"> </v>
      </c>
      <c r="DV19" s="66" t="str">
        <f t="shared" ref="DV19" si="731">IF(AND($B19&gt;=DV13,DW13&gt;$B19),"X"," ")</f>
        <v xml:space="preserve"> </v>
      </c>
      <c r="DW19" s="66" t="str">
        <f t="shared" ref="DW19" si="732">IF(AND($B19&gt;=DW13,DX13&gt;$B19),"X"," ")</f>
        <v xml:space="preserve"> </v>
      </c>
      <c r="DX19" s="66" t="str">
        <f t="shared" ref="DX19" si="733">IF(AND($B19&gt;=DX13,DY13&gt;$B19),"X"," ")</f>
        <v xml:space="preserve"> </v>
      </c>
      <c r="DY19" s="66" t="str">
        <f t="shared" ref="DY19" si="734">IF(AND($B19&gt;=DY13,DZ13&gt;$B19),"X"," ")</f>
        <v xml:space="preserve"> </v>
      </c>
      <c r="DZ19" s="66" t="str">
        <f t="shared" ref="DZ19" si="735">IF(AND($B19&gt;=DZ13,EA13&gt;$B19),"X"," ")</f>
        <v xml:space="preserve"> </v>
      </c>
      <c r="EA19" s="66" t="str">
        <f t="shared" ref="EA19" si="736">IF(AND($B19&gt;=EA13,EB13&gt;$B19),"X"," ")</f>
        <v xml:space="preserve"> </v>
      </c>
      <c r="EB19" s="66" t="str">
        <f t="shared" ref="EB19" si="737">IF(AND($B19&gt;=EB13,EC13&gt;$B19),"X"," ")</f>
        <v xml:space="preserve"> </v>
      </c>
      <c r="EC19" s="66" t="str">
        <f t="shared" ref="EC19" si="738">IF(AND($B19&gt;=EC13,ED13&gt;$B19),"X"," ")</f>
        <v xml:space="preserve"> </v>
      </c>
      <c r="ED19" s="66" t="str">
        <f t="shared" ref="ED19" si="739">IF(AND($B19&gt;=ED13,EE13&gt;$B19),"X"," ")</f>
        <v xml:space="preserve"> </v>
      </c>
      <c r="EE19" s="66" t="str">
        <f t="shared" ref="EE19" si="740">IF(AND($B19&gt;=EE13,EF13&gt;$B19),"X"," ")</f>
        <v xml:space="preserve"> </v>
      </c>
      <c r="EF19" s="66" t="str">
        <f t="shared" ref="EF19" si="741">IF(AND($B19&gt;=EF13,EG13&gt;$B19),"X"," ")</f>
        <v xml:space="preserve"> </v>
      </c>
      <c r="EG19" s="66" t="str">
        <f t="shared" ref="EG19" si="742">IF(AND($B19&gt;=EG13,EH13&gt;$B19),"X"," ")</f>
        <v xml:space="preserve"> </v>
      </c>
      <c r="EH19" s="66" t="str">
        <f t="shared" ref="EH19" si="743">IF(AND($B19&gt;=EH13,EI13&gt;$B19),"X"," ")</f>
        <v xml:space="preserve"> </v>
      </c>
      <c r="EI19" s="66" t="str">
        <f t="shared" ref="EI19" si="744">IF(AND($B19&gt;=EI13,EJ13&gt;$B19),"X"," ")</f>
        <v xml:space="preserve"> </v>
      </c>
      <c r="EJ19" s="66" t="str">
        <f t="shared" ref="EJ19" si="745">IF(AND($B19&gt;=EJ13,EK13&gt;$B19),"X"," ")</f>
        <v xml:space="preserve"> </v>
      </c>
      <c r="EK19" s="66" t="str">
        <f t="shared" ref="EK19" si="746">IF(AND($B19&gt;=EK13,EL13&gt;$B19),"X"," ")</f>
        <v xml:space="preserve"> </v>
      </c>
      <c r="EL19" s="66" t="str">
        <f t="shared" ref="EL19" si="747">IF(AND($B19&gt;=EL13,EM13&gt;$B19),"X"," ")</f>
        <v xml:space="preserve"> </v>
      </c>
      <c r="EM19" s="66" t="str">
        <f t="shared" ref="EM19" si="748">IF(AND($B19&gt;=EM13,EN13&gt;$B19),"X"," ")</f>
        <v xml:space="preserve"> </v>
      </c>
      <c r="EN19" s="66" t="str">
        <f t="shared" ref="EN19" si="749">IF(AND($B19&gt;=EN13,EO13&gt;$B19),"X"," ")</f>
        <v xml:space="preserve"> </v>
      </c>
      <c r="EO19" s="66" t="str">
        <f t="shared" ref="EO19" si="750">IF(AND($B19&gt;=EO13,EP13&gt;$B19),"X"," ")</f>
        <v xml:space="preserve"> </v>
      </c>
      <c r="EP19" s="66" t="str">
        <f t="shared" ref="EP19" si="751">IF(AND($B19&gt;=EP13,EQ13&gt;$B19),"X"," ")</f>
        <v xml:space="preserve"> </v>
      </c>
      <c r="EQ19" s="66" t="str">
        <f t="shared" ref="EQ19" si="752">IF(AND($B19&gt;=EQ13,ER13&gt;$B19),"X"," ")</f>
        <v xml:space="preserve"> </v>
      </c>
      <c r="ER19" s="66" t="str">
        <f t="shared" ref="ER19" si="753">IF(AND($B19&gt;=ER13,ES13&gt;$B19),"X"," ")</f>
        <v xml:space="preserve"> </v>
      </c>
      <c r="ES19" s="66" t="str">
        <f t="shared" ref="ES19" si="754">IF(AND($B19&gt;=ES13,ET13&gt;$B19),"X"," ")</f>
        <v xml:space="preserve"> </v>
      </c>
      <c r="ET19" s="66" t="str">
        <f t="shared" ref="ET19" si="755">IF(AND($B19&gt;=ET13,EU13&gt;$B19),"X"," ")</f>
        <v xml:space="preserve"> </v>
      </c>
      <c r="EU19" s="66" t="str">
        <f t="shared" ref="EU19" si="756">IF(AND($B19&gt;=EU13,EV13&gt;$B19),"X"," ")</f>
        <v xml:space="preserve"> </v>
      </c>
      <c r="EV19" s="66" t="str">
        <f t="shared" ref="EV19" si="757">IF(AND($B19&gt;=EV13,EW13&gt;$B19),"X"," ")</f>
        <v xml:space="preserve"> </v>
      </c>
      <c r="EW19" s="66" t="str">
        <f t="shared" ref="EW19" si="758">IF(AND($B19&gt;=EW13,EX13&gt;$B19),"X"," ")</f>
        <v xml:space="preserve"> </v>
      </c>
      <c r="EX19" s="66" t="str">
        <f t="shared" ref="EX19" si="759">IF(AND($B19&gt;=EX13,EY13&gt;$B19),"X"," ")</f>
        <v xml:space="preserve"> </v>
      </c>
      <c r="EY19" s="66" t="str">
        <f t="shared" ref="EY19" si="760">IF(AND($B19&gt;=EY13,EZ13&gt;$B19),"X"," ")</f>
        <v xml:space="preserve"> </v>
      </c>
      <c r="EZ19" s="66" t="str">
        <f t="shared" ref="EZ19" si="761">IF(AND($B19&gt;=EZ13,FA13&gt;$B19),"X"," ")</f>
        <v xml:space="preserve"> </v>
      </c>
      <c r="FA19" s="66" t="str">
        <f t="shared" ref="FA19" si="762">IF(AND($B19&gt;=FA13,FB13&gt;$B19),"X"," ")</f>
        <v xml:space="preserve"> </v>
      </c>
      <c r="FB19" s="67" t="str">
        <f t="shared" ref="FB19" si="763">IF(AND($B19&gt;=FB13,FC13&gt;$B19),"X"," ")</f>
        <v xml:space="preserve"> </v>
      </c>
      <c r="FC19" s="69"/>
      <c r="FD19" s="69"/>
    </row>
    <row r="20" spans="1:160" s="1" customFormat="1" ht="20.100000000000001" customHeight="1" x14ac:dyDescent="0.25">
      <c r="A20" s="113" t="s">
        <v>105</v>
      </c>
      <c r="B20" s="268">
        <f>'key dates'!B11</f>
        <v>42821</v>
      </c>
      <c r="C20" s="269"/>
      <c r="D20" s="266"/>
      <c r="E20" s="43" t="str">
        <f t="shared" ref="E20:G20" si="764">IF(AND($B20&gt;=E13,F13&gt;$B20),"X"," ")</f>
        <v xml:space="preserve"> </v>
      </c>
      <c r="F20" s="42" t="str">
        <f t="shared" si="764"/>
        <v xml:space="preserve"> </v>
      </c>
      <c r="G20" s="42" t="str">
        <f t="shared" si="764"/>
        <v xml:space="preserve"> </v>
      </c>
      <c r="H20" s="42" t="str">
        <f t="shared" ref="H20" si="765">IF(AND($B20&gt;=H13,I13&gt;$B20),"X"," ")</f>
        <v xml:space="preserve"> </v>
      </c>
      <c r="I20" s="42" t="str">
        <f t="shared" ref="I20" si="766">IF(AND($B20&gt;=I13,J13&gt;$B20),"X"," ")</f>
        <v xml:space="preserve"> </v>
      </c>
      <c r="J20" s="42" t="str">
        <f t="shared" ref="J20" si="767">IF(AND($B20&gt;=J13,K13&gt;$B20),"X"," ")</f>
        <v xml:space="preserve"> </v>
      </c>
      <c r="K20" s="42" t="str">
        <f t="shared" ref="K20" si="768">IF(AND($B20&gt;=K13,L13&gt;$B20),"X"," ")</f>
        <v xml:space="preserve"> </v>
      </c>
      <c r="L20" s="42" t="str">
        <f t="shared" ref="L20" si="769">IF(AND($B20&gt;=L13,M13&gt;$B20),"X"," ")</f>
        <v xml:space="preserve"> </v>
      </c>
      <c r="M20" s="42" t="str">
        <f t="shared" ref="M20" si="770">IF(AND($B20&gt;=M13,N13&gt;$B20),"X"," ")</f>
        <v xml:space="preserve"> </v>
      </c>
      <c r="N20" s="42" t="str">
        <f t="shared" ref="N20" si="771">IF(AND($B20&gt;=N13,O13&gt;$B20),"X"," ")</f>
        <v xml:space="preserve"> </v>
      </c>
      <c r="O20" s="42" t="str">
        <f t="shared" ref="O20" si="772">IF(AND($B20&gt;=O13,P13&gt;$B20),"X"," ")</f>
        <v xml:space="preserve"> </v>
      </c>
      <c r="P20" s="42" t="str">
        <f t="shared" ref="P20" si="773">IF(AND($B20&gt;=P13,Q13&gt;$B20),"X"," ")</f>
        <v xml:space="preserve"> </v>
      </c>
      <c r="Q20" s="42" t="str">
        <f t="shared" ref="Q20" si="774">IF(AND($B20&gt;=Q13,R13&gt;$B20),"X"," ")</f>
        <v xml:space="preserve"> </v>
      </c>
      <c r="R20" s="42" t="str">
        <f t="shared" ref="R20" si="775">IF(AND($B20&gt;=R13,S13&gt;$B20),"X"," ")</f>
        <v xml:space="preserve"> </v>
      </c>
      <c r="S20" s="42" t="str">
        <f t="shared" ref="S20" si="776">IF(AND($B20&gt;=S13,T13&gt;$B20),"X"," ")</f>
        <v xml:space="preserve"> </v>
      </c>
      <c r="T20" s="42" t="str">
        <f t="shared" ref="T20" si="777">IF(AND($B20&gt;=T13,U13&gt;$B20),"X"," ")</f>
        <v xml:space="preserve"> </v>
      </c>
      <c r="U20" s="42" t="str">
        <f t="shared" ref="U20" si="778">IF(AND($B20&gt;=U13,V13&gt;$B20),"X"," ")</f>
        <v xml:space="preserve"> </v>
      </c>
      <c r="V20" s="42" t="str">
        <f t="shared" ref="V20" si="779">IF(AND($B20&gt;=V13,W13&gt;$B20),"X"," ")</f>
        <v xml:space="preserve"> </v>
      </c>
      <c r="W20" s="42" t="str">
        <f t="shared" ref="W20" si="780">IF(AND($B20&gt;=W13,X13&gt;$B20),"X"," ")</f>
        <v xml:space="preserve"> </v>
      </c>
      <c r="X20" s="42" t="str">
        <f t="shared" ref="X20" si="781">IF(AND($B20&gt;=X13,Y13&gt;$B20),"X"," ")</f>
        <v xml:space="preserve"> </v>
      </c>
      <c r="Y20" s="42" t="str">
        <f t="shared" ref="Y20" si="782">IF(AND($B20&gt;=Y13,Z13&gt;$B20),"X"," ")</f>
        <v xml:space="preserve"> </v>
      </c>
      <c r="Z20" s="42" t="str">
        <f t="shared" ref="Z20" si="783">IF(AND($B20&gt;=Z13,AA13&gt;$B20),"X"," ")</f>
        <v xml:space="preserve"> </v>
      </c>
      <c r="AA20" s="42" t="str">
        <f t="shared" ref="AA20" si="784">IF(AND($B20&gt;=AA13,AB13&gt;$B20),"X"," ")</f>
        <v xml:space="preserve"> </v>
      </c>
      <c r="AB20" s="42" t="str">
        <f t="shared" ref="AB20" si="785">IF(AND($B20&gt;=AB13,AC13&gt;$B20),"X"," ")</f>
        <v xml:space="preserve"> </v>
      </c>
      <c r="AC20" s="42" t="str">
        <f t="shared" ref="AC20" si="786">IF(AND($B20&gt;=AC13,AD13&gt;$B20),"X"," ")</f>
        <v xml:space="preserve"> </v>
      </c>
      <c r="AD20" s="42" t="str">
        <f t="shared" ref="AD20" si="787">IF(AND($B20&gt;=AD13,AE13&gt;$B20),"X"," ")</f>
        <v xml:space="preserve"> </v>
      </c>
      <c r="AE20" s="42" t="str">
        <f t="shared" ref="AE20" si="788">IF(AND($B20&gt;=AE13,AF13&gt;$B20),"X"," ")</f>
        <v xml:space="preserve"> </v>
      </c>
      <c r="AF20" s="42" t="str">
        <f t="shared" ref="AF20" si="789">IF(AND($B20&gt;=AF13,AG13&gt;$B20),"X"," ")</f>
        <v xml:space="preserve"> </v>
      </c>
      <c r="AG20" s="42" t="str">
        <f t="shared" ref="AG20" si="790">IF(AND($B20&gt;=AG13,AH13&gt;$B20),"X"," ")</f>
        <v xml:space="preserve"> </v>
      </c>
      <c r="AH20" s="42" t="str">
        <f t="shared" ref="AH20" si="791">IF(AND($B20&gt;=AH13,AI13&gt;$B20),"X"," ")</f>
        <v xml:space="preserve"> </v>
      </c>
      <c r="AI20" s="42" t="str">
        <f t="shared" ref="AI20" si="792">IF(AND($B20&gt;=AI13,AJ13&gt;$B20),"X"," ")</f>
        <v xml:space="preserve"> </v>
      </c>
      <c r="AJ20" s="42" t="str">
        <f t="shared" ref="AJ20" si="793">IF(AND($B20&gt;=AJ13,AK13&gt;$B20),"X"," ")</f>
        <v xml:space="preserve"> </v>
      </c>
      <c r="AK20" s="42" t="str">
        <f t="shared" ref="AK20" si="794">IF(AND($B20&gt;=AK13,AL13&gt;$B20),"X"," ")</f>
        <v xml:space="preserve"> </v>
      </c>
      <c r="AL20" s="42" t="str">
        <f t="shared" ref="AL20" si="795">IF(AND($B20&gt;=AL13,AM13&gt;$B20),"X"," ")</f>
        <v xml:space="preserve"> </v>
      </c>
      <c r="AM20" s="42" t="str">
        <f t="shared" ref="AM20" si="796">IF(AND($B20&gt;=AM13,AN13&gt;$B20),"X"," ")</f>
        <v xml:space="preserve"> </v>
      </c>
      <c r="AN20" s="42" t="str">
        <f t="shared" ref="AN20" si="797">IF(AND($B20&gt;=AN13,AO13&gt;$B20),"X"," ")</f>
        <v xml:space="preserve"> </v>
      </c>
      <c r="AO20" s="42" t="str">
        <f t="shared" ref="AO20" si="798">IF(AND($B20&gt;=AO13,AP13&gt;$B20),"X"," ")</f>
        <v xml:space="preserve"> </v>
      </c>
      <c r="AP20" s="42" t="str">
        <f t="shared" ref="AP20" si="799">IF(AND($B20&gt;=AP13,AQ13&gt;$B20),"X"," ")</f>
        <v xml:space="preserve"> </v>
      </c>
      <c r="AQ20" s="42" t="str">
        <f t="shared" ref="AQ20" si="800">IF(AND($B20&gt;=AQ13,AR13&gt;$B20),"X"," ")</f>
        <v xml:space="preserve"> </v>
      </c>
      <c r="AR20" s="42" t="str">
        <f t="shared" ref="AR20" si="801">IF(AND($B20&gt;=AR13,AS13&gt;$B20),"X"," ")</f>
        <v xml:space="preserve"> </v>
      </c>
      <c r="AS20" s="42" t="str">
        <f t="shared" ref="AS20" si="802">IF(AND($B20&gt;=AS13,AT13&gt;$B20),"X"," ")</f>
        <v xml:space="preserve"> </v>
      </c>
      <c r="AT20" s="42" t="str">
        <f t="shared" ref="AT20" si="803">IF(AND($B20&gt;=AT13,AU13&gt;$B20),"X"," ")</f>
        <v xml:space="preserve"> </v>
      </c>
      <c r="AU20" s="42" t="str">
        <f t="shared" ref="AU20" si="804">IF(AND($B20&gt;=AU13,AV13&gt;$B20),"X"," ")</f>
        <v xml:space="preserve"> </v>
      </c>
      <c r="AV20" s="42" t="str">
        <f t="shared" ref="AV20" si="805">IF(AND($B20&gt;=AV13,AW13&gt;$B20),"X"," ")</f>
        <v xml:space="preserve"> </v>
      </c>
      <c r="AW20" s="42" t="str">
        <f t="shared" ref="AW20" si="806">IF(AND($B20&gt;=AW13,AX13&gt;$B20),"X"," ")</f>
        <v xml:space="preserve"> </v>
      </c>
      <c r="AX20" s="42" t="str">
        <f t="shared" ref="AX20" si="807">IF(AND($B20&gt;=AX13,AY13&gt;$B20),"X"," ")</f>
        <v xml:space="preserve"> </v>
      </c>
      <c r="AY20" s="42" t="str">
        <f t="shared" ref="AY20" si="808">IF(AND($B20&gt;=AY13,AZ13&gt;$B20),"X"," ")</f>
        <v xml:space="preserve"> </v>
      </c>
      <c r="AZ20" s="42" t="str">
        <f t="shared" ref="AZ20" si="809">IF(AND($B20&gt;=AZ13,BA13&gt;$B20),"X"," ")</f>
        <v xml:space="preserve"> </v>
      </c>
      <c r="BA20" s="42" t="str">
        <f t="shared" ref="BA20" si="810">IF(AND($B20&gt;=BA13,BB13&gt;$B20),"X"," ")</f>
        <v xml:space="preserve"> </v>
      </c>
      <c r="BB20" s="42" t="str">
        <f t="shared" ref="BB20" si="811">IF(AND($B20&gt;=BB13,BC13&gt;$B20),"X"," ")</f>
        <v xml:space="preserve"> </v>
      </c>
      <c r="BC20" s="42" t="str">
        <f t="shared" ref="BC20" si="812">IF(AND($B20&gt;=BC13,BD13&gt;$B20),"X"," ")</f>
        <v xml:space="preserve"> </v>
      </c>
      <c r="BD20" s="42" t="str">
        <f t="shared" ref="BD20" si="813">IF(AND($B20&gt;=BD13,BE13&gt;$B20),"X"," ")</f>
        <v xml:space="preserve"> </v>
      </c>
      <c r="BE20" s="42" t="str">
        <f t="shared" ref="BE20" si="814">IF(AND($B20&gt;=BE13,BF13&gt;$B20),"X"," ")</f>
        <v xml:space="preserve"> </v>
      </c>
      <c r="BF20" s="42" t="str">
        <f t="shared" ref="BF20" si="815">IF(AND($B20&gt;=BF13,BG13&gt;$B20),"X"," ")</f>
        <v xml:space="preserve"> </v>
      </c>
      <c r="BG20" s="42" t="str">
        <f t="shared" ref="BG20" si="816">IF(AND($B20&gt;=BG13,BH13&gt;$B20),"X"," ")</f>
        <v xml:space="preserve"> </v>
      </c>
      <c r="BH20" s="42" t="str">
        <f t="shared" ref="BH20" si="817">IF(AND($B20&gt;=BH13,BI13&gt;$B20),"X"," ")</f>
        <v xml:space="preserve"> </v>
      </c>
      <c r="BI20" s="42" t="str">
        <f t="shared" ref="BI20" si="818">IF(AND($B20&gt;=BI13,BJ13&gt;$B20),"X"," ")</f>
        <v xml:space="preserve"> </v>
      </c>
      <c r="BJ20" s="42" t="str">
        <f t="shared" ref="BJ20" si="819">IF(AND($B20&gt;=BJ13,BK13&gt;$B20),"X"," ")</f>
        <v xml:space="preserve"> </v>
      </c>
      <c r="BK20" s="42" t="str">
        <f t="shared" ref="BK20" si="820">IF(AND($B20&gt;=BK13,BL13&gt;$B20),"X"," ")</f>
        <v xml:space="preserve"> </v>
      </c>
      <c r="BL20" s="42" t="str">
        <f t="shared" ref="BL20" si="821">IF(AND($B20&gt;=BL13,BM13&gt;$B20),"X"," ")</f>
        <v xml:space="preserve"> </v>
      </c>
      <c r="BM20" s="42" t="str">
        <f t="shared" ref="BM20" si="822">IF(AND($B20&gt;=BM13,BN13&gt;$B20),"X"," ")</f>
        <v xml:space="preserve"> </v>
      </c>
      <c r="BN20" s="42" t="str">
        <f t="shared" ref="BN20" si="823">IF(AND($B20&gt;=BN13,BO13&gt;$B20),"X"," ")</f>
        <v xml:space="preserve"> </v>
      </c>
      <c r="BO20" s="42" t="str">
        <f t="shared" ref="BO20" si="824">IF(AND($B20&gt;=BO13,BP13&gt;$B20),"X"," ")</f>
        <v xml:space="preserve"> </v>
      </c>
      <c r="BP20" s="42" t="str">
        <f t="shared" ref="BP20" si="825">IF(AND($B20&gt;=BP13,BQ13&gt;$B20),"X"," ")</f>
        <v xml:space="preserve"> </v>
      </c>
      <c r="BQ20" s="42" t="str">
        <f t="shared" ref="BQ20" si="826">IF(AND($B20&gt;=BQ13,BR13&gt;$B20),"X"," ")</f>
        <v xml:space="preserve"> </v>
      </c>
      <c r="BR20" s="42" t="str">
        <f t="shared" ref="BR20" si="827">IF(AND($B20&gt;=BR13,BS13&gt;$B20),"X"," ")</f>
        <v xml:space="preserve"> </v>
      </c>
      <c r="BS20" s="42" t="str">
        <f t="shared" ref="BS20" si="828">IF(AND($B20&gt;=BS13,BT13&gt;$B20),"X"," ")</f>
        <v xml:space="preserve"> </v>
      </c>
      <c r="BT20" s="42" t="str">
        <f t="shared" ref="BT20" si="829">IF(AND($B20&gt;=BT13,BU13&gt;$B20),"X"," ")</f>
        <v xml:space="preserve"> </v>
      </c>
      <c r="BU20" s="42" t="str">
        <f t="shared" ref="BU20" si="830">IF(AND($B20&gt;=BU13,BV13&gt;$B20),"X"," ")</f>
        <v xml:space="preserve"> </v>
      </c>
      <c r="BV20" s="42" t="str">
        <f t="shared" ref="BV20" si="831">IF(AND($B20&gt;=BV13,BW13&gt;$B20),"X"," ")</f>
        <v xml:space="preserve"> </v>
      </c>
      <c r="BW20" s="42" t="str">
        <f t="shared" ref="BW20" si="832">IF(AND($B20&gt;=BW13,BX13&gt;$B20),"X"," ")</f>
        <v xml:space="preserve"> </v>
      </c>
      <c r="BX20" s="42" t="str">
        <f t="shared" ref="BX20" si="833">IF(AND($B20&gt;=BX13,BY13&gt;$B20),"X"," ")</f>
        <v xml:space="preserve"> </v>
      </c>
      <c r="BY20" s="42" t="str">
        <f t="shared" ref="BY20" si="834">IF(AND($B20&gt;=BY13,BZ13&gt;$B20),"X"," ")</f>
        <v xml:space="preserve"> </v>
      </c>
      <c r="BZ20" s="42" t="str">
        <f t="shared" ref="BZ20" si="835">IF(AND($B20&gt;=BZ13,CA13&gt;$B20),"X"," ")</f>
        <v xml:space="preserve"> </v>
      </c>
      <c r="CA20" s="42" t="str">
        <f t="shared" ref="CA20" si="836">IF(AND($B20&gt;=CA13,CB13&gt;$B20),"X"," ")</f>
        <v xml:space="preserve"> </v>
      </c>
      <c r="CB20" s="42" t="str">
        <f t="shared" ref="CB20" si="837">IF(AND($B20&gt;=CB13,CC13&gt;$B20),"X"," ")</f>
        <v xml:space="preserve"> </v>
      </c>
      <c r="CC20" s="42" t="str">
        <f t="shared" ref="CC20" si="838">IF(AND($B20&gt;=CC13,CD13&gt;$B20),"X"," ")</f>
        <v xml:space="preserve"> </v>
      </c>
      <c r="CD20" s="42" t="str">
        <f t="shared" ref="CD20" si="839">IF(AND($B20&gt;=CD13,CE13&gt;$B20),"X"," ")</f>
        <v xml:space="preserve"> </v>
      </c>
      <c r="CE20" s="42" t="str">
        <f t="shared" ref="CE20" si="840">IF(AND($B20&gt;=CE13,CF13&gt;$B20),"X"," ")</f>
        <v xml:space="preserve"> </v>
      </c>
      <c r="CF20" s="42" t="str">
        <f t="shared" ref="CF20" si="841">IF(AND($B20&gt;=CF13,CG13&gt;$B20),"X"," ")</f>
        <v xml:space="preserve"> </v>
      </c>
      <c r="CG20" s="42" t="str">
        <f t="shared" ref="CG20" si="842">IF(AND($B20&gt;=CG13,CH13&gt;$B20),"X"," ")</f>
        <v xml:space="preserve"> </v>
      </c>
      <c r="CH20" s="42" t="str">
        <f t="shared" ref="CH20" si="843">IF(AND($B20&gt;=CH13,CI13&gt;$B20),"X"," ")</f>
        <v xml:space="preserve"> </v>
      </c>
      <c r="CI20" s="42" t="str">
        <f t="shared" ref="CI20" si="844">IF(AND($B20&gt;=CI13,CJ13&gt;$B20),"X"," ")</f>
        <v xml:space="preserve"> </v>
      </c>
      <c r="CJ20" s="42" t="str">
        <f t="shared" ref="CJ20" si="845">IF(AND($B20&gt;=CJ13,CK13&gt;$B20),"X"," ")</f>
        <v xml:space="preserve"> </v>
      </c>
      <c r="CK20" s="42" t="str">
        <f t="shared" ref="CK20" si="846">IF(AND($B20&gt;=CK13,CL13&gt;$B20),"X"," ")</f>
        <v xml:space="preserve"> </v>
      </c>
      <c r="CL20" s="42" t="str">
        <f t="shared" ref="CL20" si="847">IF(AND($B20&gt;=CL13,CM13&gt;$B20),"X"," ")</f>
        <v xml:space="preserve"> </v>
      </c>
      <c r="CM20" s="42" t="str">
        <f t="shared" ref="CM20" si="848">IF(AND($B20&gt;=CM13,CN13&gt;$B20),"X"," ")</f>
        <v xml:space="preserve"> </v>
      </c>
      <c r="CN20" s="42" t="str">
        <f t="shared" ref="CN20" si="849">IF(AND($B20&gt;=CN13,CO13&gt;$B20),"X"," ")</f>
        <v xml:space="preserve"> </v>
      </c>
      <c r="CO20" s="42" t="str">
        <f t="shared" ref="CO20" si="850">IF(AND($B20&gt;=CO13,CP13&gt;$B20),"X"," ")</f>
        <v xml:space="preserve"> </v>
      </c>
      <c r="CP20" s="42" t="str">
        <f t="shared" ref="CP20" si="851">IF(AND($B20&gt;=CP13,CQ13&gt;$B20),"X"," ")</f>
        <v xml:space="preserve"> </v>
      </c>
      <c r="CQ20" s="42" t="str">
        <f t="shared" ref="CQ20" si="852">IF(AND($B20&gt;=CQ13,CR13&gt;$B20),"X"," ")</f>
        <v xml:space="preserve"> </v>
      </c>
      <c r="CR20" s="42" t="str">
        <f t="shared" ref="CR20" si="853">IF(AND($B20&gt;=CR13,CS13&gt;$B20),"X"," ")</f>
        <v xml:space="preserve"> </v>
      </c>
      <c r="CS20" s="42" t="str">
        <f t="shared" ref="CS20" si="854">IF(AND($B20&gt;=CS13,CT13&gt;$B20),"X"," ")</f>
        <v xml:space="preserve"> </v>
      </c>
      <c r="CT20" s="42" t="str">
        <f t="shared" ref="CT20" si="855">IF(AND($B20&gt;=CT13,CU13&gt;$B20),"X"," ")</f>
        <v xml:space="preserve"> </v>
      </c>
      <c r="CU20" s="42" t="str">
        <f t="shared" ref="CU20" si="856">IF(AND($B20&gt;=CU13,CV13&gt;$B20),"X"," ")</f>
        <v xml:space="preserve"> </v>
      </c>
      <c r="CV20" s="42" t="str">
        <f t="shared" ref="CV20" si="857">IF(AND($B20&gt;=CV13,CW13&gt;$B20),"X"," ")</f>
        <v xml:space="preserve"> </v>
      </c>
      <c r="CW20" s="42" t="str">
        <f t="shared" ref="CW20" si="858">IF(AND($B20&gt;=CW13,CX13&gt;$B20),"X"," ")</f>
        <v xml:space="preserve"> </v>
      </c>
      <c r="CX20" s="42" t="str">
        <f t="shared" ref="CX20" si="859">IF(AND($B20&gt;=CX13,CY13&gt;$B20),"X"," ")</f>
        <v xml:space="preserve"> </v>
      </c>
      <c r="CY20" s="42" t="str">
        <f t="shared" ref="CY20" si="860">IF(AND($B20&gt;=CY13,CZ13&gt;$B20),"X"," ")</f>
        <v xml:space="preserve"> </v>
      </c>
      <c r="CZ20" s="42" t="str">
        <f t="shared" ref="CZ20" si="861">IF(AND($B20&gt;=CZ13,DA13&gt;$B20),"X"," ")</f>
        <v xml:space="preserve"> </v>
      </c>
      <c r="DA20" s="42" t="str">
        <f t="shared" ref="DA20" si="862">IF(AND($B20&gt;=DA13,DB13&gt;$B20),"X"," ")</f>
        <v xml:space="preserve"> </v>
      </c>
      <c r="DB20" s="42" t="str">
        <f t="shared" ref="DB20" si="863">IF(AND($B20&gt;=DB13,DC13&gt;$B20),"X"," ")</f>
        <v xml:space="preserve"> </v>
      </c>
      <c r="DC20" s="42" t="str">
        <f t="shared" ref="DC20" si="864">IF(AND($B20&gt;=DC13,DD13&gt;$B20),"X"," ")</f>
        <v xml:space="preserve"> </v>
      </c>
      <c r="DD20" s="42" t="str">
        <f t="shared" ref="DD20" si="865">IF(AND($B20&gt;=DD13,DE13&gt;$B20),"X"," ")</f>
        <v xml:space="preserve"> </v>
      </c>
      <c r="DE20" s="42" t="str">
        <f t="shared" ref="DE20" si="866">IF(AND($B20&gt;=DE13,DF13&gt;$B20),"X"," ")</f>
        <v xml:space="preserve"> </v>
      </c>
      <c r="DF20" s="42" t="str">
        <f t="shared" ref="DF20" si="867">IF(AND($B20&gt;=DF13,DG13&gt;$B20),"X"," ")</f>
        <v xml:space="preserve"> </v>
      </c>
      <c r="DG20" s="42" t="str">
        <f t="shared" ref="DG20" si="868">IF(AND($B20&gt;=DG13,DH13&gt;$B20),"X"," ")</f>
        <v xml:space="preserve"> </v>
      </c>
      <c r="DH20" s="42" t="str">
        <f t="shared" ref="DH20" si="869">IF(AND($B20&gt;=DH13,DI13&gt;$B20),"X"," ")</f>
        <v xml:space="preserve"> </v>
      </c>
      <c r="DI20" s="42" t="str">
        <f t="shared" ref="DI20" si="870">IF(AND($B20&gt;=DI13,DJ13&gt;$B20),"X"," ")</f>
        <v xml:space="preserve"> </v>
      </c>
      <c r="DJ20" s="42" t="str">
        <f t="shared" ref="DJ20" si="871">IF(AND($B20&gt;=DJ13,DK13&gt;$B20),"X"," ")</f>
        <v xml:space="preserve"> </v>
      </c>
      <c r="DK20" s="42" t="str">
        <f t="shared" ref="DK20" si="872">IF(AND($B20&gt;=DK13,DL13&gt;$B20),"X"," ")</f>
        <v xml:space="preserve"> </v>
      </c>
      <c r="DL20" s="42" t="str">
        <f t="shared" ref="DL20" si="873">IF(AND($B20&gt;=DL13,DM13&gt;$B20),"X"," ")</f>
        <v xml:space="preserve"> </v>
      </c>
      <c r="DM20" s="42" t="str">
        <f t="shared" ref="DM20" si="874">IF(AND($B20&gt;=DM13,DN13&gt;$B20),"X"," ")</f>
        <v xml:space="preserve"> </v>
      </c>
      <c r="DN20" s="42" t="str">
        <f t="shared" ref="DN20" si="875">IF(AND($B20&gt;=DN13,DO13&gt;$B20),"X"," ")</f>
        <v xml:space="preserve"> </v>
      </c>
      <c r="DO20" s="42" t="str">
        <f t="shared" ref="DO20" si="876">IF(AND($B20&gt;=DO13,DP13&gt;$B20),"X"," ")</f>
        <v xml:space="preserve"> </v>
      </c>
      <c r="DP20" s="42" t="str">
        <f t="shared" ref="DP20" si="877">IF(AND($B20&gt;=DP13,DQ13&gt;$B20),"X"," ")</f>
        <v xml:space="preserve"> </v>
      </c>
      <c r="DQ20" s="42" t="str">
        <f t="shared" ref="DQ20" si="878">IF(AND($B20&gt;=DQ13,DR13&gt;$B20),"X"," ")</f>
        <v xml:space="preserve"> </v>
      </c>
      <c r="DR20" s="42" t="str">
        <f t="shared" ref="DR20" si="879">IF(AND($B20&gt;=DR13,DS13&gt;$B20),"X"," ")</f>
        <v xml:space="preserve"> </v>
      </c>
      <c r="DS20" s="42" t="str">
        <f t="shared" ref="DS20" si="880">IF(AND($B20&gt;=DS13,DT13&gt;$B20),"X"," ")</f>
        <v xml:space="preserve"> </v>
      </c>
      <c r="DT20" s="42" t="str">
        <f t="shared" ref="DT20" si="881">IF(AND($B20&gt;=DT13,DU13&gt;$B20),"X"," ")</f>
        <v xml:space="preserve"> </v>
      </c>
      <c r="DU20" s="42" t="str">
        <f t="shared" ref="DU20" si="882">IF(AND($B20&gt;=DU13,DV13&gt;$B20),"X"," ")</f>
        <v xml:space="preserve"> </v>
      </c>
      <c r="DV20" s="42" t="str">
        <f t="shared" ref="DV20" si="883">IF(AND($B20&gt;=DV13,DW13&gt;$B20),"X"," ")</f>
        <v xml:space="preserve"> </v>
      </c>
      <c r="DW20" s="42" t="str">
        <f t="shared" ref="DW20" si="884">IF(AND($B20&gt;=DW13,DX13&gt;$B20),"X"," ")</f>
        <v xml:space="preserve"> </v>
      </c>
      <c r="DX20" s="42" t="str">
        <f t="shared" ref="DX20" si="885">IF(AND($B20&gt;=DX13,DY13&gt;$B20),"X"," ")</f>
        <v xml:space="preserve"> </v>
      </c>
      <c r="DY20" s="42" t="str">
        <f t="shared" ref="DY20" si="886">IF(AND($B20&gt;=DY13,DZ13&gt;$B20),"X"," ")</f>
        <v xml:space="preserve"> </v>
      </c>
      <c r="DZ20" s="42" t="str">
        <f t="shared" ref="DZ20" si="887">IF(AND($B20&gt;=DZ13,EA13&gt;$B20),"X"," ")</f>
        <v xml:space="preserve"> </v>
      </c>
      <c r="EA20" s="42" t="str">
        <f t="shared" ref="EA20" si="888">IF(AND($B20&gt;=EA13,EB13&gt;$B20),"X"," ")</f>
        <v xml:space="preserve"> </v>
      </c>
      <c r="EB20" s="42" t="str">
        <f t="shared" ref="EB20" si="889">IF(AND($B20&gt;=EB13,EC13&gt;$B20),"X"," ")</f>
        <v xml:space="preserve"> </v>
      </c>
      <c r="EC20" s="42" t="str">
        <f t="shared" ref="EC20" si="890">IF(AND($B20&gt;=EC13,ED13&gt;$B20),"X"," ")</f>
        <v xml:space="preserve"> </v>
      </c>
      <c r="ED20" s="42" t="str">
        <f t="shared" ref="ED20" si="891">IF(AND($B20&gt;=ED13,EE13&gt;$B20),"X"," ")</f>
        <v xml:space="preserve"> </v>
      </c>
      <c r="EE20" s="42" t="str">
        <f t="shared" ref="EE20" si="892">IF(AND($B20&gt;=EE13,EF13&gt;$B20),"X"," ")</f>
        <v xml:space="preserve"> </v>
      </c>
      <c r="EF20" s="42" t="str">
        <f t="shared" ref="EF20" si="893">IF(AND($B20&gt;=EF13,EG13&gt;$B20),"X"," ")</f>
        <v xml:space="preserve"> </v>
      </c>
      <c r="EG20" s="42" t="str">
        <f t="shared" ref="EG20" si="894">IF(AND($B20&gt;=EG13,EH13&gt;$B20),"X"," ")</f>
        <v xml:space="preserve"> </v>
      </c>
      <c r="EH20" s="42" t="str">
        <f t="shared" ref="EH20" si="895">IF(AND($B20&gt;=EH13,EI13&gt;$B20),"X"," ")</f>
        <v xml:space="preserve"> </v>
      </c>
      <c r="EI20" s="42" t="str">
        <f t="shared" ref="EI20" si="896">IF(AND($B20&gt;=EI13,EJ13&gt;$B20),"X"," ")</f>
        <v xml:space="preserve"> </v>
      </c>
      <c r="EJ20" s="42" t="str">
        <f t="shared" ref="EJ20" si="897">IF(AND($B20&gt;=EJ13,EK13&gt;$B20),"X"," ")</f>
        <v xml:space="preserve"> </v>
      </c>
      <c r="EK20" s="42" t="str">
        <f t="shared" ref="EK20" si="898">IF(AND($B20&gt;=EK13,EL13&gt;$B20),"X"," ")</f>
        <v xml:space="preserve"> </v>
      </c>
      <c r="EL20" s="42" t="str">
        <f t="shared" ref="EL20" si="899">IF(AND($B20&gt;=EL13,EM13&gt;$B20),"X"," ")</f>
        <v xml:space="preserve"> </v>
      </c>
      <c r="EM20" s="42" t="str">
        <f t="shared" ref="EM20" si="900">IF(AND($B20&gt;=EM13,EN13&gt;$B20),"X"," ")</f>
        <v xml:space="preserve"> </v>
      </c>
      <c r="EN20" s="42" t="str">
        <f t="shared" ref="EN20" si="901">IF(AND($B20&gt;=EN13,EO13&gt;$B20),"X"," ")</f>
        <v xml:space="preserve"> </v>
      </c>
      <c r="EO20" s="42" t="str">
        <f t="shared" ref="EO20" si="902">IF(AND($B20&gt;=EO13,EP13&gt;$B20),"X"," ")</f>
        <v xml:space="preserve"> </v>
      </c>
      <c r="EP20" s="42" t="str">
        <f t="shared" ref="EP20" si="903">IF(AND($B20&gt;=EP13,EQ13&gt;$B20),"X"," ")</f>
        <v xml:space="preserve"> </v>
      </c>
      <c r="EQ20" s="42" t="str">
        <f t="shared" ref="EQ20" si="904">IF(AND($B20&gt;=EQ13,ER13&gt;$B20),"X"," ")</f>
        <v xml:space="preserve"> </v>
      </c>
      <c r="ER20" s="42" t="str">
        <f t="shared" ref="ER20" si="905">IF(AND($B20&gt;=ER13,ES13&gt;$B20),"X"," ")</f>
        <v xml:space="preserve"> </v>
      </c>
      <c r="ES20" s="42" t="str">
        <f t="shared" ref="ES20" si="906">IF(AND($B20&gt;=ES13,ET13&gt;$B20),"X"," ")</f>
        <v xml:space="preserve"> </v>
      </c>
      <c r="ET20" s="42" t="str">
        <f t="shared" ref="ET20" si="907">IF(AND($B20&gt;=ET13,EU13&gt;$B20),"X"," ")</f>
        <v xml:space="preserve"> </v>
      </c>
      <c r="EU20" s="42" t="str">
        <f t="shared" ref="EU20" si="908">IF(AND($B20&gt;=EU13,EV13&gt;$B20),"X"," ")</f>
        <v xml:space="preserve"> </v>
      </c>
      <c r="EV20" s="42" t="str">
        <f t="shared" ref="EV20" si="909">IF(AND($B20&gt;=EV13,EW13&gt;$B20),"X"," ")</f>
        <v xml:space="preserve"> </v>
      </c>
      <c r="EW20" s="42" t="str">
        <f t="shared" ref="EW20" si="910">IF(AND($B20&gt;=EW13,EX13&gt;$B20),"X"," ")</f>
        <v xml:space="preserve"> </v>
      </c>
      <c r="EX20" s="42" t="str">
        <f t="shared" ref="EX20" si="911">IF(AND($B20&gt;=EX13,EY13&gt;$B20),"X"," ")</f>
        <v xml:space="preserve"> </v>
      </c>
      <c r="EY20" s="42" t="str">
        <f t="shared" ref="EY20" si="912">IF(AND($B20&gt;=EY13,EZ13&gt;$B20),"X"," ")</f>
        <v xml:space="preserve"> </v>
      </c>
      <c r="EZ20" s="42" t="str">
        <f t="shared" ref="EZ20" si="913">IF(AND($B20&gt;=EZ13,FA13&gt;$B20),"X"," ")</f>
        <v xml:space="preserve"> </v>
      </c>
      <c r="FA20" s="42" t="str">
        <f t="shared" ref="FA20" si="914">IF(AND($B20&gt;=FA13,FB13&gt;$B20),"X"," ")</f>
        <v xml:space="preserve"> </v>
      </c>
      <c r="FB20" s="61" t="str">
        <f t="shared" ref="FB20" si="915">IF(AND($B20&gt;=FB13,FC13&gt;$B20),"X"," ")</f>
        <v xml:space="preserve"> </v>
      </c>
      <c r="FC20" s="28"/>
      <c r="FD20" s="28"/>
    </row>
    <row r="21" spans="1:160" s="70" customFormat="1" ht="20.100000000000001" customHeight="1" x14ac:dyDescent="0.25">
      <c r="A21" s="64" t="s">
        <v>106</v>
      </c>
      <c r="B21" s="244">
        <v>42828</v>
      </c>
      <c r="C21" s="245"/>
      <c r="D21" s="266"/>
      <c r="E21" s="80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81"/>
      <c r="FC21" s="69"/>
      <c r="FD21" s="69"/>
    </row>
    <row r="22" spans="1:160" s="2" customFormat="1" ht="20.100000000000001" customHeight="1" x14ac:dyDescent="0.25">
      <c r="A22" s="152" t="s">
        <v>1</v>
      </c>
      <c r="B22" s="153"/>
      <c r="C22" s="154" t="str">
        <f>TEXT('key dates'!B12,"ddd m/d/yy")&amp;" to "&amp;TEXT('key dates'!C12,"ddd m/d/yy")</f>
        <v>N/A to N/A</v>
      </c>
      <c r="D22" s="267"/>
      <c r="E22" s="155" t="str">
        <f>IF(OR('key dates'!$C$12="N/A", 'key dates'!$B$12="N/A")," ",(IF(AND(E13&gt;='key dates'!$B$12,E13&lt;='key dates'!$C$12),"X",IF(AND('key dates'!$B$12&gt;=E$13,F$13&gt;'key dates'!$B$12),"X"," "))))</f>
        <v xml:space="preserve"> </v>
      </c>
      <c r="F22" s="50" t="str">
        <f>IF(OR('key dates'!$C$12="N/A", 'key dates'!$B$12="N/A")," ",(IF(AND(F13&gt;='key dates'!$B$12,F13&lt;='key dates'!$C$12),"X",IF(AND('key dates'!$B$12&gt;=F$13,G$13&gt;'key dates'!$B$12),"X"," "))))</f>
        <v xml:space="preserve"> </v>
      </c>
      <c r="G22" s="50" t="str">
        <f>IF(OR('key dates'!$C$12="N/A", 'key dates'!$B$12="N/A")," ",(IF(AND(G13&gt;='key dates'!$B$12,G13&lt;='key dates'!$C$12),"X",IF(AND('key dates'!$B$12&gt;=G$13,H$13&gt;'key dates'!$B$12),"X"," "))))</f>
        <v xml:space="preserve"> </v>
      </c>
      <c r="H22" s="50" t="str">
        <f>IF(OR('key dates'!$C$12="N/A", 'key dates'!$B$12="N/A")," ",(IF(AND(H13&gt;='key dates'!$B$12,H13&lt;='key dates'!$C$12),"X",IF(AND('key dates'!$B$12&gt;=H$13,I$13&gt;'key dates'!$B$12),"X"," "))))</f>
        <v xml:space="preserve"> </v>
      </c>
      <c r="I22" s="50" t="str">
        <f>IF(OR('key dates'!$C$12="N/A", 'key dates'!$B$12="N/A")," ",(IF(AND(I13&gt;='key dates'!$B$12,I13&lt;='key dates'!$C$12),"X",IF(AND('key dates'!$B$12&gt;=I$13,J$13&gt;'key dates'!$B$12),"X"," "))))</f>
        <v xml:space="preserve"> </v>
      </c>
      <c r="J22" s="50" t="str">
        <f>IF(OR('key dates'!$C$12="N/A", 'key dates'!$B$12="N/A")," ",(IF(AND(J13&gt;='key dates'!$B$12,J13&lt;='key dates'!$C$12),"X",IF(AND('key dates'!$B$12&gt;=J$13,K$13&gt;'key dates'!$B$12),"X"," "))))</f>
        <v xml:space="preserve"> </v>
      </c>
      <c r="K22" s="50" t="str">
        <f>IF(OR('key dates'!$C$12="N/A", 'key dates'!$B$12="N/A")," ",(IF(AND(K13&gt;='key dates'!$B$12,K13&lt;='key dates'!$C$12),"X",IF(AND('key dates'!$B$12&gt;=K$13,L$13&gt;'key dates'!$B$12),"X"," "))))</f>
        <v xml:space="preserve"> </v>
      </c>
      <c r="L22" s="50" t="str">
        <f>IF(OR('key dates'!$C$12="N/A", 'key dates'!$B$12="N/A")," ",(IF(AND(L13&gt;='key dates'!$B$12,L13&lt;='key dates'!$C$12),"X",IF(AND('key dates'!$B$12&gt;=L$13,M$13&gt;'key dates'!$B$12),"X"," "))))</f>
        <v xml:space="preserve"> </v>
      </c>
      <c r="M22" s="50" t="str">
        <f>IF(OR('key dates'!$C$12="N/A", 'key dates'!$B$12="N/A")," ",(IF(AND(M13&gt;='key dates'!$B$12,M13&lt;='key dates'!$C$12),"X",IF(AND('key dates'!$B$12&gt;=M$13,N$13&gt;'key dates'!$B$12),"X"," "))))</f>
        <v xml:space="preserve"> </v>
      </c>
      <c r="N22" s="50" t="str">
        <f>IF(OR('key dates'!$C$12="N/A", 'key dates'!$B$12="N/A")," ",(IF(AND(N13&gt;='key dates'!$B$12,N13&lt;='key dates'!$C$12),"X",IF(AND('key dates'!$B$12&gt;=N$13,O$13&gt;'key dates'!$B$12),"X"," "))))</f>
        <v xml:space="preserve"> </v>
      </c>
      <c r="O22" s="50" t="str">
        <f>IF(OR('key dates'!$C$12="N/A", 'key dates'!$B$12="N/A")," ",(IF(AND(O13&gt;='key dates'!$B$12,O13&lt;='key dates'!$C$12),"X",IF(AND('key dates'!$B$12&gt;=O$13,P$13&gt;'key dates'!$B$12),"X"," "))))</f>
        <v xml:space="preserve"> </v>
      </c>
      <c r="P22" s="50" t="str">
        <f>IF(OR('key dates'!$C$12="N/A", 'key dates'!$B$12="N/A")," ",(IF(AND(P13&gt;='key dates'!$B$12,P13&lt;='key dates'!$C$12),"X",IF(AND('key dates'!$B$12&gt;=P$13,Q$13&gt;'key dates'!$B$12),"X"," "))))</f>
        <v xml:space="preserve"> </v>
      </c>
      <c r="Q22" s="50" t="str">
        <f>IF(OR('key dates'!$C$12="N/A", 'key dates'!$B$12="N/A")," ",(IF(AND(Q13&gt;='key dates'!$B$12,Q13&lt;='key dates'!$C$12),"X",IF(AND('key dates'!$B$12&gt;=Q$13,R$13&gt;'key dates'!$B$12),"X"," "))))</f>
        <v xml:space="preserve"> </v>
      </c>
      <c r="R22" s="50" t="str">
        <f>IF(OR('key dates'!$C$12="N/A", 'key dates'!$B$12="N/A")," ",(IF(AND(R13&gt;='key dates'!$B$12,R13&lt;='key dates'!$C$12),"X",IF(AND('key dates'!$B$12&gt;=R$13,S$13&gt;'key dates'!$B$12),"X"," "))))</f>
        <v xml:space="preserve"> </v>
      </c>
      <c r="S22" s="50" t="str">
        <f>IF(OR('key dates'!$C$12="N/A", 'key dates'!$B$12="N/A")," ",(IF(AND(S13&gt;='key dates'!$B$12,S13&lt;='key dates'!$C$12),"X",IF(AND('key dates'!$B$12&gt;=S$13,T$13&gt;'key dates'!$B$12),"X"," "))))</f>
        <v xml:space="preserve"> </v>
      </c>
      <c r="T22" s="50" t="str">
        <f>IF(OR('key dates'!$C$12="N/A", 'key dates'!$B$12="N/A")," ",(IF(AND(T13&gt;='key dates'!$B$12,T13&lt;='key dates'!$C$12),"X",IF(AND('key dates'!$B$12&gt;=T$13,U$13&gt;'key dates'!$B$12),"X"," "))))</f>
        <v xml:space="preserve"> </v>
      </c>
      <c r="U22" s="50" t="str">
        <f>IF(OR('key dates'!$C$12="N/A", 'key dates'!$B$12="N/A")," ",(IF(AND(U13&gt;='key dates'!$B$12,U13&lt;='key dates'!$C$12),"X",IF(AND('key dates'!$B$12&gt;=U$13,V$13&gt;'key dates'!$B$12),"X"," "))))</f>
        <v xml:space="preserve"> </v>
      </c>
      <c r="V22" s="50" t="str">
        <f>IF(OR('key dates'!$C$12="N/A", 'key dates'!$B$12="N/A")," ",(IF(AND(V13&gt;='key dates'!$B$12,V13&lt;='key dates'!$C$12),"X",IF(AND('key dates'!$B$12&gt;=V$13,W$13&gt;'key dates'!$B$12),"X"," "))))</f>
        <v xml:space="preserve"> </v>
      </c>
      <c r="W22" s="50" t="str">
        <f>IF(OR('key dates'!$C$12="N/A", 'key dates'!$B$12="N/A")," ",(IF(AND(W13&gt;='key dates'!$B$12,W13&lt;='key dates'!$C$12),"X",IF(AND('key dates'!$B$12&gt;=W$13,X$13&gt;'key dates'!$B$12),"X"," "))))</f>
        <v xml:space="preserve"> </v>
      </c>
      <c r="X22" s="50" t="str">
        <f>IF(OR('key dates'!$C$12="N/A", 'key dates'!$B$12="N/A")," ",(IF(AND(X13&gt;='key dates'!$B$12,X13&lt;='key dates'!$C$12),"X",IF(AND('key dates'!$B$12&gt;=X$13,Y$13&gt;'key dates'!$B$12),"X"," "))))</f>
        <v xml:space="preserve"> </v>
      </c>
      <c r="Y22" s="50" t="str">
        <f>IF(OR('key dates'!$C$12="N/A", 'key dates'!$B$12="N/A")," ",(IF(AND(Y13&gt;='key dates'!$B$12,Y13&lt;='key dates'!$C$12),"X",IF(AND('key dates'!$B$12&gt;=Y$13,Z$13&gt;'key dates'!$B$12),"X"," "))))</f>
        <v xml:space="preserve"> </v>
      </c>
      <c r="Z22" s="50" t="str">
        <f>IF(OR('key dates'!$C$12="N/A", 'key dates'!$B$12="N/A")," ",(IF(AND(Z13&gt;='key dates'!$B$12,Z13&lt;='key dates'!$C$12),"X",IF(AND('key dates'!$B$12&gt;=Z$13,AA$13&gt;'key dates'!$B$12),"X"," "))))</f>
        <v xml:space="preserve"> </v>
      </c>
      <c r="AA22" s="50" t="str">
        <f>IF(OR('key dates'!$C$12="N/A", 'key dates'!$B$12="N/A")," ",(IF(AND(AA13&gt;='key dates'!$B$12,AA13&lt;='key dates'!$C$12),"X",IF(AND('key dates'!$B$12&gt;=AA$13,AB$13&gt;'key dates'!$B$12),"X"," "))))</f>
        <v xml:space="preserve"> </v>
      </c>
      <c r="AB22" s="50" t="str">
        <f>IF(OR('key dates'!$C$12="N/A", 'key dates'!$B$12="N/A")," ",(IF(AND(AB13&gt;='key dates'!$B$12,AB13&lt;='key dates'!$C$12),"X",IF(AND('key dates'!$B$12&gt;=AB$13,AC$13&gt;'key dates'!$B$12),"X"," "))))</f>
        <v xml:space="preserve"> </v>
      </c>
      <c r="AC22" s="50" t="str">
        <f>IF(OR('key dates'!$C$12="N/A", 'key dates'!$B$12="N/A")," ",(IF(AND(AC13&gt;='key dates'!$B$12,AC13&lt;='key dates'!$C$12),"X",IF(AND('key dates'!$B$12&gt;=AC$13,AD$13&gt;'key dates'!$B$12),"X"," "))))</f>
        <v xml:space="preserve"> </v>
      </c>
      <c r="AD22" s="50" t="str">
        <f>IF(OR('key dates'!$C$12="N/A", 'key dates'!$B$12="N/A")," ",(IF(AND(AD13&gt;='key dates'!$B$12,AD13&lt;='key dates'!$C$12),"X",IF(AND('key dates'!$B$12&gt;=AD$13,AE$13&gt;'key dates'!$B$12),"X"," "))))</f>
        <v xml:space="preserve"> </v>
      </c>
      <c r="AE22" s="50" t="str">
        <f>IF(OR('key dates'!$C$12="N/A", 'key dates'!$B$12="N/A")," ",(IF(AND(AE13&gt;='key dates'!$B$12,AE13&lt;='key dates'!$C$12),"X",IF(AND('key dates'!$B$12&gt;=AE$13,AF$13&gt;'key dates'!$B$12),"X"," "))))</f>
        <v xml:space="preserve"> </v>
      </c>
      <c r="AF22" s="50" t="str">
        <f>IF(OR('key dates'!$C$12="N/A", 'key dates'!$B$12="N/A")," ",(IF(AND(AF13&gt;='key dates'!$B$12,AF13&lt;='key dates'!$C$12),"X",IF(AND('key dates'!$B$12&gt;=AF$13,AG$13&gt;'key dates'!$B$12),"X"," "))))</f>
        <v xml:space="preserve"> </v>
      </c>
      <c r="AG22" s="50" t="str">
        <f>IF(OR('key dates'!$C$12="N/A", 'key dates'!$B$12="N/A")," ",(IF(AND(AG13&gt;='key dates'!$B$12,AG13&lt;='key dates'!$C$12),"X",IF(AND('key dates'!$B$12&gt;=AG$13,AH$13&gt;'key dates'!$B$12),"X"," "))))</f>
        <v xml:space="preserve"> </v>
      </c>
      <c r="AH22" s="50" t="str">
        <f>IF(OR('key dates'!$C$12="N/A", 'key dates'!$B$12="N/A")," ",(IF(AND(AH13&gt;='key dates'!$B$12,AH13&lt;='key dates'!$C$12),"X",IF(AND('key dates'!$B$12&gt;=AH$13,AI$13&gt;'key dates'!$B$12),"X"," "))))</f>
        <v xml:space="preserve"> </v>
      </c>
      <c r="AI22" s="50" t="str">
        <f>IF(OR('key dates'!$C$12="N/A", 'key dates'!$B$12="N/A")," ",(IF(AND(AI13&gt;='key dates'!$B$12,AI13&lt;='key dates'!$C$12),"X",IF(AND('key dates'!$B$12&gt;=AI$13,AJ$13&gt;'key dates'!$B$12),"X"," "))))</f>
        <v xml:space="preserve"> </v>
      </c>
      <c r="AJ22" s="50" t="str">
        <f>IF(OR('key dates'!$C$12="N/A", 'key dates'!$B$12="N/A")," ",(IF(AND(AJ13&gt;='key dates'!$B$12,AJ13&lt;='key dates'!$C$12),"X",IF(AND('key dates'!$B$12&gt;=AJ$13,AK$13&gt;'key dates'!$B$12),"X"," "))))</f>
        <v xml:space="preserve"> </v>
      </c>
      <c r="AK22" s="50" t="str">
        <f>IF(OR('key dates'!$C$12="N/A", 'key dates'!$B$12="N/A")," ",(IF(AND(AK13&gt;='key dates'!$B$12,AK13&lt;='key dates'!$C$12),"X",IF(AND('key dates'!$B$12&gt;=AK$13,AL$13&gt;'key dates'!$B$12),"X"," "))))</f>
        <v xml:space="preserve"> </v>
      </c>
      <c r="AL22" s="50" t="str">
        <f>IF(OR('key dates'!$C$12="N/A", 'key dates'!$B$12="N/A")," ",(IF(AND(AL13&gt;='key dates'!$B$12,AL13&lt;='key dates'!$C$12),"X",IF(AND('key dates'!$B$12&gt;=AL$13,AM$13&gt;'key dates'!$B$12),"X"," "))))</f>
        <v xml:space="preserve"> </v>
      </c>
      <c r="AM22" s="50" t="str">
        <f>IF(OR('key dates'!$C$12="N/A", 'key dates'!$B$12="N/A")," ",(IF(AND(AM13&gt;='key dates'!$B$12,AM13&lt;='key dates'!$C$12),"X",IF(AND('key dates'!$B$12&gt;=AM$13,AN$13&gt;'key dates'!$B$12),"X"," "))))</f>
        <v xml:space="preserve"> </v>
      </c>
      <c r="AN22" s="50" t="str">
        <f>IF(OR('key dates'!$C$12="N/A", 'key dates'!$B$12="N/A")," ",(IF(AND(AN13&gt;='key dates'!$B$12,AN13&lt;='key dates'!$C$12),"X",IF(AND('key dates'!$B$12&gt;=AN$13,AO$13&gt;'key dates'!$B$12),"X"," "))))</f>
        <v xml:space="preserve"> </v>
      </c>
      <c r="AO22" s="50" t="str">
        <f>IF(OR('key dates'!$C$12="N/A", 'key dates'!$B$12="N/A")," ",(IF(AND(AO13&gt;='key dates'!$B$12,AO13&lt;='key dates'!$C$12),"X",IF(AND('key dates'!$B$12&gt;=AO$13,AP$13&gt;'key dates'!$B$12),"X"," "))))</f>
        <v xml:space="preserve"> </v>
      </c>
      <c r="AP22" s="50" t="str">
        <f>IF(OR('key dates'!$C$12="N/A", 'key dates'!$B$12="N/A")," ",(IF(AND(AP13&gt;='key dates'!$B$12,AP13&lt;='key dates'!$C$12),"X",IF(AND('key dates'!$B$12&gt;=AP$13,AQ$13&gt;'key dates'!$B$12),"X"," "))))</f>
        <v xml:space="preserve"> </v>
      </c>
      <c r="AQ22" s="50" t="str">
        <f>IF(OR('key dates'!$C$12="N/A", 'key dates'!$B$12="N/A")," ",(IF(AND(AQ13&gt;='key dates'!$B$12,AQ13&lt;='key dates'!$C$12),"X",IF(AND('key dates'!$B$12&gt;=AQ$13,AR$13&gt;'key dates'!$B$12),"X"," "))))</f>
        <v xml:space="preserve"> </v>
      </c>
      <c r="AR22" s="50" t="str">
        <f>IF(OR('key dates'!$C$12="N/A", 'key dates'!$B$12="N/A")," ",(IF(AND(AR13&gt;='key dates'!$B$12,AR13&lt;='key dates'!$C$12),"X",IF(AND('key dates'!$B$12&gt;=AR$13,AS$13&gt;'key dates'!$B$12),"X"," "))))</f>
        <v xml:space="preserve"> </v>
      </c>
      <c r="AS22" s="50" t="str">
        <f>IF(OR('key dates'!$C$12="N/A", 'key dates'!$B$12="N/A")," ",(IF(AND(AS13&gt;='key dates'!$B$12,AS13&lt;='key dates'!$C$12),"X",IF(AND('key dates'!$B$12&gt;=AS$13,AT$13&gt;'key dates'!$B$12),"X"," "))))</f>
        <v xml:space="preserve"> </v>
      </c>
      <c r="AT22" s="50" t="str">
        <f>IF(OR('key dates'!$C$12="N/A", 'key dates'!$B$12="N/A")," ",(IF(AND(AT13&gt;='key dates'!$B$12,AT13&lt;='key dates'!$C$12),"X",IF(AND('key dates'!$B$12&gt;=AT$13,AU$13&gt;'key dates'!$B$12),"X"," "))))</f>
        <v xml:space="preserve"> </v>
      </c>
      <c r="AU22" s="50" t="str">
        <f>IF(OR('key dates'!$C$12="N/A", 'key dates'!$B$12="N/A")," ",(IF(AND(AU13&gt;='key dates'!$B$12,AU13&lt;='key dates'!$C$12),"X",IF(AND('key dates'!$B$12&gt;=AU$13,AV$13&gt;'key dates'!$B$12),"X"," "))))</f>
        <v xml:space="preserve"> </v>
      </c>
      <c r="AV22" s="50" t="str">
        <f>IF(OR('key dates'!$C$12="N/A", 'key dates'!$B$12="N/A")," ",(IF(AND(AV13&gt;='key dates'!$B$12,AV13&lt;='key dates'!$C$12),"X",IF(AND('key dates'!$B$12&gt;=AV$13,AW$13&gt;'key dates'!$B$12),"X"," "))))</f>
        <v xml:space="preserve"> </v>
      </c>
      <c r="AW22" s="50" t="str">
        <f>IF(OR('key dates'!$C$12="N/A", 'key dates'!$B$12="N/A")," ",(IF(AND(AW13&gt;='key dates'!$B$12,AW13&lt;='key dates'!$C$12),"X",IF(AND('key dates'!$B$12&gt;=AW$13,AX$13&gt;'key dates'!$B$12),"X"," "))))</f>
        <v xml:space="preserve"> </v>
      </c>
      <c r="AX22" s="50" t="str">
        <f>IF(OR('key dates'!$C$12="N/A", 'key dates'!$B$12="N/A")," ",(IF(AND(AX13&gt;='key dates'!$B$12,AX13&lt;='key dates'!$C$12),"X",IF(AND('key dates'!$B$12&gt;=AX$13,AY$13&gt;'key dates'!$B$12),"X"," "))))</f>
        <v xml:space="preserve"> </v>
      </c>
      <c r="AY22" s="50" t="str">
        <f>IF(OR('key dates'!$C$12="N/A", 'key dates'!$B$12="N/A")," ",(IF(AND(AY13&gt;='key dates'!$B$12,AY13&lt;='key dates'!$C$12),"X",IF(AND('key dates'!$B$12&gt;=AY$13,AZ$13&gt;'key dates'!$B$12),"X"," "))))</f>
        <v xml:space="preserve"> </v>
      </c>
      <c r="AZ22" s="50" t="str">
        <f>IF(OR('key dates'!$C$12="N/A", 'key dates'!$B$12="N/A")," ",(IF(AND(AZ13&gt;='key dates'!$B$12,AZ13&lt;='key dates'!$C$12),"X",IF(AND('key dates'!$B$12&gt;=AZ$13,BA$13&gt;'key dates'!$B$12),"X"," "))))</f>
        <v xml:space="preserve"> </v>
      </c>
      <c r="BA22" s="50" t="str">
        <f>IF(OR('key dates'!$C$12="N/A", 'key dates'!$B$12="N/A")," ",(IF(AND(BA13&gt;='key dates'!$B$12,BA13&lt;='key dates'!$C$12),"X",IF(AND('key dates'!$B$12&gt;=BA$13,BB$13&gt;'key dates'!$B$12),"X"," "))))</f>
        <v xml:space="preserve"> </v>
      </c>
      <c r="BB22" s="50" t="str">
        <f>IF(OR('key dates'!$C$12="N/A", 'key dates'!$B$12="N/A")," ",(IF(AND(BB13&gt;='key dates'!$B$12,BB13&lt;='key dates'!$C$12),"X",IF(AND('key dates'!$B$12&gt;=BB$13,BC$13&gt;'key dates'!$B$12),"X"," "))))</f>
        <v xml:space="preserve"> </v>
      </c>
      <c r="BC22" s="50" t="str">
        <f>IF(OR('key dates'!$C$12="N/A", 'key dates'!$B$12="N/A")," ",(IF(AND(BC13&gt;='key dates'!$B$12,BC13&lt;='key dates'!$C$12),"X",IF(AND('key dates'!$B$12&gt;=BC$13,BD$13&gt;'key dates'!$B$12),"X"," "))))</f>
        <v xml:space="preserve"> </v>
      </c>
      <c r="BD22" s="50" t="str">
        <f>IF(OR('key dates'!$C$12="N/A", 'key dates'!$B$12="N/A")," ",(IF(AND(BD13&gt;='key dates'!$B$12,BD13&lt;='key dates'!$C$12),"X",IF(AND('key dates'!$B$12&gt;=BD$13,BE$13&gt;'key dates'!$B$12),"X"," "))))</f>
        <v xml:space="preserve"> </v>
      </c>
      <c r="BE22" s="50" t="str">
        <f>IF(OR('key dates'!$C$12="N/A", 'key dates'!$B$12="N/A")," ",(IF(AND(BE13&gt;='key dates'!$B$12,BE13&lt;='key dates'!$C$12),"X",IF(AND('key dates'!$B$12&gt;=BE$13,BF$13&gt;'key dates'!$B$12),"X"," "))))</f>
        <v xml:space="preserve"> </v>
      </c>
      <c r="BF22" s="50" t="str">
        <f>IF(OR('key dates'!$C$12="N/A", 'key dates'!$B$12="N/A")," ",(IF(AND(BF13&gt;='key dates'!$B$12,BF13&lt;='key dates'!$C$12),"X",IF(AND('key dates'!$B$12&gt;=BF$13,BG$13&gt;'key dates'!$B$12),"X"," "))))</f>
        <v xml:space="preserve"> </v>
      </c>
      <c r="BG22" s="50" t="str">
        <f>IF(OR('key dates'!$C$12="N/A", 'key dates'!$B$12="N/A")," ",(IF(AND(BG13&gt;='key dates'!$B$12,BG13&lt;='key dates'!$C$12),"X",IF(AND('key dates'!$B$12&gt;=BG$13,BH$13&gt;'key dates'!$B$12),"X"," "))))</f>
        <v xml:space="preserve"> </v>
      </c>
      <c r="BH22" s="50" t="str">
        <f>IF(OR('key dates'!$C$12="N/A", 'key dates'!$B$12="N/A")," ",(IF(AND(BH13&gt;='key dates'!$B$12,BH13&lt;='key dates'!$C$12),"X",IF(AND('key dates'!$B$12&gt;=BH$13,BI$13&gt;'key dates'!$B$12),"X"," "))))</f>
        <v xml:space="preserve"> </v>
      </c>
      <c r="BI22" s="50" t="str">
        <f>IF(OR('key dates'!$C$12="N/A", 'key dates'!$B$12="N/A")," ",(IF(AND(BI13&gt;='key dates'!$B$12,BI13&lt;='key dates'!$C$12),"X",IF(AND('key dates'!$B$12&gt;=BI$13,BJ$13&gt;'key dates'!$B$12),"X"," "))))</f>
        <v xml:space="preserve"> </v>
      </c>
      <c r="BJ22" s="50" t="str">
        <f>IF(OR('key dates'!$C$12="N/A", 'key dates'!$B$12="N/A")," ",(IF(AND(BJ13&gt;='key dates'!$B$12,BJ13&lt;='key dates'!$C$12),"X",IF(AND('key dates'!$B$12&gt;=BJ$13,BK$13&gt;'key dates'!$B$12),"X"," "))))</f>
        <v xml:space="preserve"> </v>
      </c>
      <c r="BK22" s="50" t="str">
        <f>IF(OR('key dates'!$C$12="N/A", 'key dates'!$B$12="N/A")," ",(IF(AND(BK13&gt;='key dates'!$B$12,BK13&lt;='key dates'!$C$12),"X",IF(AND('key dates'!$B$12&gt;=BK$13,BL$13&gt;'key dates'!$B$12),"X"," "))))</f>
        <v xml:space="preserve"> </v>
      </c>
      <c r="BL22" s="50" t="str">
        <f>IF(OR('key dates'!$C$12="N/A", 'key dates'!$B$12="N/A")," ",(IF(AND(BL13&gt;='key dates'!$B$12,BL13&lt;='key dates'!$C$12),"X",IF(AND('key dates'!$B$12&gt;=BL$13,BM$13&gt;'key dates'!$B$12),"X"," "))))</f>
        <v xml:space="preserve"> </v>
      </c>
      <c r="BM22" s="50" t="str">
        <f>IF(OR('key dates'!$C$12="N/A", 'key dates'!$B$12="N/A")," ",(IF(AND(BM13&gt;='key dates'!$B$12,BM13&lt;='key dates'!$C$12),"X",IF(AND('key dates'!$B$12&gt;=BM$13,BN$13&gt;'key dates'!$B$12),"X"," "))))</f>
        <v xml:space="preserve"> </v>
      </c>
      <c r="BN22" s="50" t="str">
        <f>IF(OR('key dates'!$C$12="N/A", 'key dates'!$B$12="N/A")," ",(IF(AND(BN13&gt;='key dates'!$B$12,BN13&lt;='key dates'!$C$12),"X",IF(AND('key dates'!$B$12&gt;=BN$13,BO$13&gt;'key dates'!$B$12),"X"," "))))</f>
        <v xml:space="preserve"> </v>
      </c>
      <c r="BO22" s="50" t="str">
        <f>IF(OR('key dates'!$C$12="N/A", 'key dates'!$B$12="N/A")," ",(IF(AND(BO13&gt;='key dates'!$B$12,BO13&lt;='key dates'!$C$12),"X",IF(AND('key dates'!$B$12&gt;=BO$13,BP$13&gt;'key dates'!$B$12),"X"," "))))</f>
        <v xml:space="preserve"> </v>
      </c>
      <c r="BP22" s="50" t="str">
        <f>IF(OR('key dates'!$C$12="N/A", 'key dates'!$B$12="N/A")," ",(IF(AND(BP13&gt;='key dates'!$B$12,BP13&lt;='key dates'!$C$12),"X",IF(AND('key dates'!$B$12&gt;=BP$13,BQ$13&gt;'key dates'!$B$12),"X"," "))))</f>
        <v xml:space="preserve"> </v>
      </c>
      <c r="BQ22" s="50" t="str">
        <f>IF(OR('key dates'!$C$12="N/A", 'key dates'!$B$12="N/A")," ",(IF(AND(BQ13&gt;='key dates'!$B$12,BQ13&lt;='key dates'!$C$12),"X",IF(AND('key dates'!$B$12&gt;=BQ$13,BR$13&gt;'key dates'!$B$12),"X"," "))))</f>
        <v xml:space="preserve"> </v>
      </c>
      <c r="BR22" s="50" t="str">
        <f>IF(OR('key dates'!$C$12="N/A", 'key dates'!$B$12="N/A")," ",(IF(AND(BR13&gt;='key dates'!$B$12,BR13&lt;='key dates'!$C$12),"X",IF(AND('key dates'!$B$12&gt;=BR$13,BS$13&gt;'key dates'!$B$12),"X"," "))))</f>
        <v xml:space="preserve"> </v>
      </c>
      <c r="BS22" s="50" t="str">
        <f>IF(OR('key dates'!$C$12="N/A", 'key dates'!$B$12="N/A")," ",(IF(AND(BS13&gt;='key dates'!$B$12,BS13&lt;='key dates'!$C$12),"X",IF(AND('key dates'!$B$12&gt;=BS$13,BT$13&gt;'key dates'!$B$12),"X"," "))))</f>
        <v xml:space="preserve"> </v>
      </c>
      <c r="BT22" s="50" t="str">
        <f>IF(OR('key dates'!$C$12="N/A", 'key dates'!$B$12="N/A")," ",(IF(AND(BT13&gt;='key dates'!$B$12,BT13&lt;='key dates'!$C$12),"X",IF(AND('key dates'!$B$12&gt;=BT$13,BU$13&gt;'key dates'!$B$12),"X"," "))))</f>
        <v xml:space="preserve"> </v>
      </c>
      <c r="BU22" s="50" t="str">
        <f>IF(OR('key dates'!$C$12="N/A", 'key dates'!$B$12="N/A")," ",(IF(AND(BU13&gt;='key dates'!$B$12,BU13&lt;='key dates'!$C$12),"X",IF(AND('key dates'!$B$12&gt;=BU$13,BV$13&gt;'key dates'!$B$12),"X"," "))))</f>
        <v xml:space="preserve"> </v>
      </c>
      <c r="BV22" s="50" t="str">
        <f>IF(OR('key dates'!$C$12="N/A", 'key dates'!$B$12="N/A")," ",(IF(AND(BV13&gt;='key dates'!$B$12,BV13&lt;='key dates'!$C$12),"X",IF(AND('key dates'!$B$12&gt;=BV$13,BW$13&gt;'key dates'!$B$12),"X"," "))))</f>
        <v xml:space="preserve"> </v>
      </c>
      <c r="BW22" s="50" t="str">
        <f>IF(OR('key dates'!$C$12="N/A", 'key dates'!$B$12="N/A")," ",(IF(AND(BW13&gt;='key dates'!$B$12,BW13&lt;='key dates'!$C$12),"X",IF(AND('key dates'!$B$12&gt;=BW$13,BX$13&gt;'key dates'!$B$12),"X"," "))))</f>
        <v xml:space="preserve"> </v>
      </c>
      <c r="BX22" s="50" t="str">
        <f>IF(OR('key dates'!$C$12="N/A", 'key dates'!$B$12="N/A")," ",(IF(AND(BX13&gt;='key dates'!$B$12,BX13&lt;='key dates'!$C$12),"X",IF(AND('key dates'!$B$12&gt;=BX$13,BY$13&gt;'key dates'!$B$12),"X"," "))))</f>
        <v xml:space="preserve"> </v>
      </c>
      <c r="BY22" s="50" t="str">
        <f>IF(OR('key dates'!$C$12="N/A", 'key dates'!$B$12="N/A")," ",(IF(AND(BY13&gt;='key dates'!$B$12,BY13&lt;='key dates'!$C$12),"X",IF(AND('key dates'!$B$12&gt;=BY$13,BZ$13&gt;'key dates'!$B$12),"X"," "))))</f>
        <v xml:space="preserve"> </v>
      </c>
      <c r="BZ22" s="50" t="str">
        <f>IF(OR('key dates'!$C$12="N/A", 'key dates'!$B$12="N/A")," ",(IF(AND(BZ13&gt;='key dates'!$B$12,BZ13&lt;='key dates'!$C$12),"X",IF(AND('key dates'!$B$12&gt;=BZ$13,CA$13&gt;'key dates'!$B$12),"X"," "))))</f>
        <v xml:space="preserve"> </v>
      </c>
      <c r="CA22" s="50" t="str">
        <f>IF(OR('key dates'!$C$12="N/A", 'key dates'!$B$12="N/A")," ",(IF(AND(CA13&gt;='key dates'!$B$12,CA13&lt;='key dates'!$C$12),"X",IF(AND('key dates'!$B$12&gt;=CA$13,CB$13&gt;'key dates'!$B$12),"X"," "))))</f>
        <v xml:space="preserve"> </v>
      </c>
      <c r="CB22" s="50" t="str">
        <f>IF(OR('key dates'!$C$12="N/A", 'key dates'!$B$12="N/A")," ",(IF(AND(CB13&gt;='key dates'!$B$12,CB13&lt;='key dates'!$C$12),"X",IF(AND('key dates'!$B$12&gt;=CB$13,CC$13&gt;'key dates'!$B$12),"X"," "))))</f>
        <v xml:space="preserve"> </v>
      </c>
      <c r="CC22" s="50" t="str">
        <f>IF(OR('key dates'!$C$12="N/A", 'key dates'!$B$12="N/A")," ",(IF(AND(CC13&gt;='key dates'!$B$12,CC13&lt;='key dates'!$C$12),"X",IF(AND('key dates'!$B$12&gt;=CC$13,CD$13&gt;'key dates'!$B$12),"X"," "))))</f>
        <v xml:space="preserve"> </v>
      </c>
      <c r="CD22" s="50" t="str">
        <f>IF(OR('key dates'!$C$12="N/A", 'key dates'!$B$12="N/A")," ",(IF(AND(CD13&gt;='key dates'!$B$12,CD13&lt;='key dates'!$C$12),"X",IF(AND('key dates'!$B$12&gt;=CD$13,CE$13&gt;'key dates'!$B$12),"X"," "))))</f>
        <v xml:space="preserve"> </v>
      </c>
      <c r="CE22" s="50" t="str">
        <f>IF(OR('key dates'!$C$12="N/A", 'key dates'!$B$12="N/A")," ",(IF(AND(CE13&gt;='key dates'!$B$12,CE13&lt;='key dates'!$C$12),"X",IF(AND('key dates'!$B$12&gt;=CE$13,CF$13&gt;'key dates'!$B$12),"X"," "))))</f>
        <v xml:space="preserve"> </v>
      </c>
      <c r="CF22" s="50" t="str">
        <f>IF(OR('key dates'!$C$12="N/A", 'key dates'!$B$12="N/A")," ",(IF(AND(CF13&gt;='key dates'!$B$12,CF13&lt;='key dates'!$C$12),"X",IF(AND('key dates'!$B$12&gt;=CF$13,CG$13&gt;'key dates'!$B$12),"X"," "))))</f>
        <v xml:space="preserve"> </v>
      </c>
      <c r="CG22" s="50" t="str">
        <f>IF(OR('key dates'!$C$12="N/A", 'key dates'!$B$12="N/A")," ",(IF(AND(CG13&gt;='key dates'!$B$12,CG13&lt;='key dates'!$C$12),"X",IF(AND('key dates'!$B$12&gt;=CG$13,CH$13&gt;'key dates'!$B$12),"X"," "))))</f>
        <v xml:space="preserve"> </v>
      </c>
      <c r="CH22" s="50" t="str">
        <f>IF(OR('key dates'!$C$12="N/A", 'key dates'!$B$12="N/A")," ",(IF(AND(CH13&gt;='key dates'!$B$12,CH13&lt;='key dates'!$C$12),"X",IF(AND('key dates'!$B$12&gt;=CH$13,CI$13&gt;'key dates'!$B$12),"X"," "))))</f>
        <v xml:space="preserve"> </v>
      </c>
      <c r="CI22" s="50" t="str">
        <f>IF(OR('key dates'!$C$12="N/A", 'key dates'!$B$12="N/A")," ",(IF(AND(CI13&gt;='key dates'!$B$12,CI13&lt;='key dates'!$C$12),"X",IF(AND('key dates'!$B$12&gt;=CI$13,CJ$13&gt;'key dates'!$B$12),"X"," "))))</f>
        <v xml:space="preserve"> </v>
      </c>
      <c r="CJ22" s="50" t="str">
        <f>IF(OR('key dates'!$C$12="N/A", 'key dates'!$B$12="N/A")," ",(IF(AND(CJ13&gt;='key dates'!$B$12,CJ13&lt;='key dates'!$C$12),"X",IF(AND('key dates'!$B$12&gt;=CJ$13,CK$13&gt;'key dates'!$B$12),"X"," "))))</f>
        <v xml:space="preserve"> </v>
      </c>
      <c r="CK22" s="50" t="str">
        <f>IF(OR('key dates'!$C$12="N/A", 'key dates'!$B$12="N/A")," ",(IF(AND(CK13&gt;='key dates'!$B$12,CK13&lt;='key dates'!$C$12),"X",IF(AND('key dates'!$B$12&gt;=CK$13,CL$13&gt;'key dates'!$B$12),"X"," "))))</f>
        <v xml:space="preserve"> </v>
      </c>
      <c r="CL22" s="50" t="str">
        <f>IF(OR('key dates'!$C$12="N/A", 'key dates'!$B$12="N/A")," ",(IF(AND(CL13&gt;='key dates'!$B$12,CL13&lt;='key dates'!$C$12),"X",IF(AND('key dates'!$B$12&gt;=CL$13,CM$13&gt;'key dates'!$B$12),"X"," "))))</f>
        <v xml:space="preserve"> </v>
      </c>
      <c r="CM22" s="50" t="str">
        <f>IF(OR('key dates'!$C$12="N/A", 'key dates'!$B$12="N/A")," ",(IF(AND(CM13&gt;='key dates'!$B$12,CM13&lt;='key dates'!$C$12),"X",IF(AND('key dates'!$B$12&gt;=CM$13,CN$13&gt;'key dates'!$B$12),"X"," "))))</f>
        <v xml:space="preserve"> </v>
      </c>
      <c r="CN22" s="50" t="str">
        <f>IF(OR('key dates'!$C$12="N/A", 'key dates'!$B$12="N/A")," ",(IF(AND(CN13&gt;='key dates'!$B$12,CN13&lt;='key dates'!$C$12),"X",IF(AND('key dates'!$B$12&gt;=CN$13,CO$13&gt;'key dates'!$B$12),"X"," "))))</f>
        <v xml:space="preserve"> </v>
      </c>
      <c r="CO22" s="50" t="str">
        <f>IF(OR('key dates'!$C$12="N/A", 'key dates'!$B$12="N/A")," ",(IF(AND(CO13&gt;='key dates'!$B$12,CO13&lt;='key dates'!$C$12),"X",IF(AND('key dates'!$B$12&gt;=CO$13,CP$13&gt;'key dates'!$B$12),"X"," "))))</f>
        <v xml:space="preserve"> </v>
      </c>
      <c r="CP22" s="50" t="str">
        <f>IF(OR('key dates'!$C$12="N/A", 'key dates'!$B$12="N/A")," ",(IF(AND(CP13&gt;='key dates'!$B$12,CP13&lt;='key dates'!$C$12),"X",IF(AND('key dates'!$B$12&gt;=CP$13,CQ$13&gt;'key dates'!$B$12),"X"," "))))</f>
        <v xml:space="preserve"> </v>
      </c>
      <c r="CQ22" s="50" t="str">
        <f>IF(OR('key dates'!$C$12="N/A", 'key dates'!$B$12="N/A")," ",(IF(AND(CQ13&gt;='key dates'!$B$12,CQ13&lt;='key dates'!$C$12),"X",IF(AND('key dates'!$B$12&gt;=CQ$13,CR$13&gt;'key dates'!$B$12),"X"," "))))</f>
        <v xml:space="preserve"> </v>
      </c>
      <c r="CR22" s="50" t="str">
        <f>IF(OR('key dates'!$C$12="N/A", 'key dates'!$B$12="N/A")," ",(IF(AND(CR13&gt;='key dates'!$B$12,CR13&lt;='key dates'!$C$12),"X",IF(AND('key dates'!$B$12&gt;=CR$13,CS$13&gt;'key dates'!$B$12),"X"," "))))</f>
        <v xml:space="preserve"> </v>
      </c>
      <c r="CS22" s="50" t="str">
        <f>IF(OR('key dates'!$C$12="N/A", 'key dates'!$B$12="N/A")," ",(IF(AND(CS13&gt;='key dates'!$B$12,CS13&lt;='key dates'!$C$12),"X",IF(AND('key dates'!$B$12&gt;=CS$13,CT$13&gt;'key dates'!$B$12),"X"," "))))</f>
        <v xml:space="preserve"> </v>
      </c>
      <c r="CT22" s="50" t="str">
        <f>IF(OR('key dates'!$C$12="N/A", 'key dates'!$B$12="N/A")," ",(IF(AND(CT13&gt;='key dates'!$B$12,CT13&lt;='key dates'!$C$12),"X",IF(AND('key dates'!$B$12&gt;=CT$13,CU$13&gt;'key dates'!$B$12),"X"," "))))</f>
        <v xml:space="preserve"> </v>
      </c>
      <c r="CU22" s="50" t="str">
        <f>IF(OR('key dates'!$C$12="N/A", 'key dates'!$B$12="N/A")," ",(IF(AND(CU13&gt;='key dates'!$B$12,CU13&lt;='key dates'!$C$12),"X",IF(AND('key dates'!$B$12&gt;=CU$13,CV$13&gt;'key dates'!$B$12),"X"," "))))</f>
        <v xml:space="preserve"> </v>
      </c>
      <c r="CV22" s="50" t="str">
        <f>IF(OR('key dates'!$C$12="N/A", 'key dates'!$B$12="N/A")," ",(IF(AND(CV13&gt;='key dates'!$B$12,CV13&lt;='key dates'!$C$12),"X",IF(AND('key dates'!$B$12&gt;=CV$13,CW$13&gt;'key dates'!$B$12),"X"," "))))</f>
        <v xml:space="preserve"> </v>
      </c>
      <c r="CW22" s="50" t="str">
        <f>IF(OR('key dates'!$C$12="N/A", 'key dates'!$B$12="N/A")," ",(IF(AND(CW13&gt;='key dates'!$B$12,CW13&lt;='key dates'!$C$12),"X",IF(AND('key dates'!$B$12&gt;=CW$13,CX$13&gt;'key dates'!$B$12),"X"," "))))</f>
        <v xml:space="preserve"> </v>
      </c>
      <c r="CX22" s="50" t="str">
        <f>IF(OR('key dates'!$C$12="N/A", 'key dates'!$B$12="N/A")," ",(IF(AND(CX13&gt;='key dates'!$B$12,CX13&lt;='key dates'!$C$12),"X",IF(AND('key dates'!$B$12&gt;=CX$13,CY$13&gt;'key dates'!$B$12),"X"," "))))</f>
        <v xml:space="preserve"> </v>
      </c>
      <c r="CY22" s="50" t="str">
        <f>IF(OR('key dates'!$C$12="N/A", 'key dates'!$B$12="N/A")," ",(IF(AND(CY13&gt;='key dates'!$B$12,CY13&lt;='key dates'!$C$12),"X",IF(AND('key dates'!$B$12&gt;=CY$13,CZ$13&gt;'key dates'!$B$12),"X"," "))))</f>
        <v xml:space="preserve"> </v>
      </c>
      <c r="CZ22" s="50" t="str">
        <f>IF(OR('key dates'!$C$12="N/A", 'key dates'!$B$12="N/A")," ",(IF(AND(CZ13&gt;='key dates'!$B$12,CZ13&lt;='key dates'!$C$12),"X",IF(AND('key dates'!$B$12&gt;=CZ$13,DA$13&gt;'key dates'!$B$12),"X"," "))))</f>
        <v xml:space="preserve"> </v>
      </c>
      <c r="DA22" s="50" t="str">
        <f>IF(OR('key dates'!$C$12="N/A", 'key dates'!$B$12="N/A")," ",(IF(AND(DA13&gt;='key dates'!$B$12,DA13&lt;='key dates'!$C$12),"X",IF(AND('key dates'!$B$12&gt;=DA$13,DB$13&gt;'key dates'!$B$12),"X"," "))))</f>
        <v xml:space="preserve"> </v>
      </c>
      <c r="DB22" s="50" t="str">
        <f>IF(OR('key dates'!$C$12="N/A", 'key dates'!$B$12="N/A")," ",(IF(AND(DB13&gt;='key dates'!$B$12,DB13&lt;='key dates'!$C$12),"X",IF(AND('key dates'!$B$12&gt;=DB$13,DC$13&gt;'key dates'!$B$12),"X"," "))))</f>
        <v xml:space="preserve"> </v>
      </c>
      <c r="DC22" s="50" t="str">
        <f>IF(OR('key dates'!$C$12="N/A", 'key dates'!$B$12="N/A")," ",(IF(AND(DC13&gt;='key dates'!$B$12,DC13&lt;='key dates'!$C$12),"X",IF(AND('key dates'!$B$12&gt;=DC$13,DD$13&gt;'key dates'!$B$12),"X"," "))))</f>
        <v xml:space="preserve"> </v>
      </c>
      <c r="DD22" s="50" t="str">
        <f>IF(OR('key dates'!$C$12="N/A", 'key dates'!$B$12="N/A")," ",(IF(AND(DD13&gt;='key dates'!$B$12,DD13&lt;='key dates'!$C$12),"X",IF(AND('key dates'!$B$12&gt;=DD$13,DE$13&gt;'key dates'!$B$12),"X"," "))))</f>
        <v xml:space="preserve"> </v>
      </c>
      <c r="DE22" s="50" t="str">
        <f>IF(OR('key dates'!$C$12="N/A", 'key dates'!$B$12="N/A")," ",(IF(AND(DE13&gt;='key dates'!$B$12,DE13&lt;='key dates'!$C$12),"X",IF(AND('key dates'!$B$12&gt;=DE$13,DF$13&gt;'key dates'!$B$12),"X"," "))))</f>
        <v xml:space="preserve"> </v>
      </c>
      <c r="DF22" s="50" t="str">
        <f>IF(OR('key dates'!$C$12="N/A", 'key dates'!$B$12="N/A")," ",(IF(AND(DF13&gt;='key dates'!$B$12,DF13&lt;='key dates'!$C$12),"X",IF(AND('key dates'!$B$12&gt;=DF$13,DG$13&gt;'key dates'!$B$12),"X"," "))))</f>
        <v xml:space="preserve"> </v>
      </c>
      <c r="DG22" s="50" t="str">
        <f>IF(OR('key dates'!$C$12="N/A", 'key dates'!$B$12="N/A")," ",(IF(AND(DG13&gt;='key dates'!$B$12,DG13&lt;='key dates'!$C$12),"X",IF(AND('key dates'!$B$12&gt;=DG$13,DH$13&gt;'key dates'!$B$12),"X"," "))))</f>
        <v xml:space="preserve"> </v>
      </c>
      <c r="DH22" s="50" t="str">
        <f>IF(OR('key dates'!$C$12="N/A", 'key dates'!$B$12="N/A")," ",(IF(AND(DH13&gt;='key dates'!$B$12,DH13&lt;='key dates'!$C$12),"X",IF(AND('key dates'!$B$12&gt;=DH$13,DI$13&gt;'key dates'!$B$12),"X"," "))))</f>
        <v xml:space="preserve"> </v>
      </c>
      <c r="DI22" s="50" t="str">
        <f>IF(OR('key dates'!$C$12="N/A", 'key dates'!$B$12="N/A")," ",(IF(AND(DI13&gt;='key dates'!$B$12,DI13&lt;='key dates'!$C$12),"X",IF(AND('key dates'!$B$12&gt;=DI$13,DJ$13&gt;'key dates'!$B$12),"X"," "))))</f>
        <v xml:space="preserve"> </v>
      </c>
      <c r="DJ22" s="50" t="str">
        <f>IF(OR('key dates'!$C$12="N/A", 'key dates'!$B$12="N/A")," ",(IF(AND(DJ13&gt;='key dates'!$B$12,DJ13&lt;='key dates'!$C$12),"X",IF(AND('key dates'!$B$12&gt;=DJ$13,DK$13&gt;'key dates'!$B$12),"X"," "))))</f>
        <v xml:space="preserve"> </v>
      </c>
      <c r="DK22" s="50" t="str">
        <f>IF(OR('key dates'!$C$12="N/A", 'key dates'!$B$12="N/A")," ",(IF(AND(DK13&gt;='key dates'!$B$12,DK13&lt;='key dates'!$C$12),"X",IF(AND('key dates'!$B$12&gt;=DK$13,DL$13&gt;'key dates'!$B$12),"X"," "))))</f>
        <v xml:space="preserve"> </v>
      </c>
      <c r="DL22" s="50" t="str">
        <f>IF(OR('key dates'!$C$12="N/A", 'key dates'!$B$12="N/A")," ",(IF(AND(DL13&gt;='key dates'!$B$12,DL13&lt;='key dates'!$C$12),"X",IF(AND('key dates'!$B$12&gt;=DL$13,DM$13&gt;'key dates'!$B$12),"X"," "))))</f>
        <v xml:space="preserve"> </v>
      </c>
      <c r="DM22" s="50" t="str">
        <f>IF(OR('key dates'!$C$12="N/A", 'key dates'!$B$12="N/A")," ",(IF(AND(DM13&gt;='key dates'!$B$12,DM13&lt;='key dates'!$C$12),"X",IF(AND('key dates'!$B$12&gt;=DM$13,DN$13&gt;'key dates'!$B$12),"X"," "))))</f>
        <v xml:space="preserve"> </v>
      </c>
      <c r="DN22" s="50" t="str">
        <f>IF(OR('key dates'!$C$12="N/A", 'key dates'!$B$12="N/A")," ",(IF(AND(DN13&gt;='key dates'!$B$12,DN13&lt;='key dates'!$C$12),"X",IF(AND('key dates'!$B$12&gt;=DN$13,DO$13&gt;'key dates'!$B$12),"X"," "))))</f>
        <v xml:space="preserve"> </v>
      </c>
      <c r="DO22" s="50" t="str">
        <f>IF(OR('key dates'!$C$12="N/A", 'key dates'!$B$12="N/A")," ",(IF(AND(DO13&gt;='key dates'!$B$12,DO13&lt;='key dates'!$C$12),"X",IF(AND('key dates'!$B$12&gt;=DO$13,DP$13&gt;'key dates'!$B$12),"X"," "))))</f>
        <v xml:space="preserve"> </v>
      </c>
      <c r="DP22" s="50" t="str">
        <f>IF(OR('key dates'!$C$12="N/A", 'key dates'!$B$12="N/A")," ",(IF(AND(DP13&gt;='key dates'!$B$12,DP13&lt;='key dates'!$C$12),"X",IF(AND('key dates'!$B$12&gt;=DP$13,DQ$13&gt;'key dates'!$B$12),"X"," "))))</f>
        <v xml:space="preserve"> </v>
      </c>
      <c r="DQ22" s="50" t="str">
        <f>IF(OR('key dates'!$C$12="N/A", 'key dates'!$B$12="N/A")," ",(IF(AND(DQ13&gt;='key dates'!$B$12,DQ13&lt;='key dates'!$C$12),"X",IF(AND('key dates'!$B$12&gt;=DQ$13,DR$13&gt;'key dates'!$B$12),"X"," "))))</f>
        <v xml:space="preserve"> </v>
      </c>
      <c r="DR22" s="50" t="str">
        <f>IF(OR('key dates'!$C$12="N/A", 'key dates'!$B$12="N/A")," ",(IF(AND(DR13&gt;='key dates'!$B$12,DR13&lt;='key dates'!$C$12),"X",IF(AND('key dates'!$B$12&gt;=DR$13,DS$13&gt;'key dates'!$B$12),"X"," "))))</f>
        <v xml:space="preserve"> </v>
      </c>
      <c r="DS22" s="50" t="str">
        <f>IF(OR('key dates'!$C$12="N/A", 'key dates'!$B$12="N/A")," ",(IF(AND(DS13&gt;='key dates'!$B$12,DS13&lt;='key dates'!$C$12),"X",IF(AND('key dates'!$B$12&gt;=DS$13,DT$13&gt;'key dates'!$B$12),"X"," "))))</f>
        <v xml:space="preserve"> </v>
      </c>
      <c r="DT22" s="50" t="str">
        <f>IF(OR('key dates'!$C$12="N/A", 'key dates'!$B$12="N/A")," ",(IF(AND(DT13&gt;='key dates'!$B$12,DT13&lt;='key dates'!$C$12),"X",IF(AND('key dates'!$B$12&gt;=DT$13,DU$13&gt;'key dates'!$B$12),"X"," "))))</f>
        <v xml:space="preserve"> </v>
      </c>
      <c r="DU22" s="50" t="str">
        <f>IF(OR('key dates'!$C$12="N/A", 'key dates'!$B$12="N/A")," ",(IF(AND(DU13&gt;='key dates'!$B$12,DU13&lt;='key dates'!$C$12),"X",IF(AND('key dates'!$B$12&gt;=DU$13,DV$13&gt;'key dates'!$B$12),"X"," "))))</f>
        <v xml:space="preserve"> </v>
      </c>
      <c r="DV22" s="50" t="str">
        <f>IF(OR('key dates'!$C$12="N/A", 'key dates'!$B$12="N/A")," ",(IF(AND(DV13&gt;='key dates'!$B$12,DV13&lt;='key dates'!$C$12),"X",IF(AND('key dates'!$B$12&gt;=DV$13,DW$13&gt;'key dates'!$B$12),"X"," "))))</f>
        <v xml:space="preserve"> </v>
      </c>
      <c r="DW22" s="50" t="str">
        <f>IF(OR('key dates'!$C$12="N/A", 'key dates'!$B$12="N/A")," ",(IF(AND(DW13&gt;='key dates'!$B$12,DW13&lt;='key dates'!$C$12),"X",IF(AND('key dates'!$B$12&gt;=DW$13,DX$13&gt;'key dates'!$B$12),"X"," "))))</f>
        <v xml:space="preserve"> </v>
      </c>
      <c r="DX22" s="50" t="str">
        <f>IF(OR('key dates'!$C$12="N/A", 'key dates'!$B$12="N/A")," ",(IF(AND(DX13&gt;='key dates'!$B$12,DX13&lt;='key dates'!$C$12),"X",IF(AND('key dates'!$B$12&gt;=DX$13,DY$13&gt;'key dates'!$B$12),"X"," "))))</f>
        <v xml:space="preserve"> </v>
      </c>
      <c r="DY22" s="50" t="str">
        <f>IF(OR('key dates'!$C$12="N/A", 'key dates'!$B$12="N/A")," ",(IF(AND(DY13&gt;='key dates'!$B$12,DY13&lt;='key dates'!$C$12),"X",IF(AND('key dates'!$B$12&gt;=DY$13,DZ$13&gt;'key dates'!$B$12),"X"," "))))</f>
        <v xml:space="preserve"> </v>
      </c>
      <c r="DZ22" s="50" t="str">
        <f>IF(OR('key dates'!$C$12="N/A", 'key dates'!$B$12="N/A")," ",(IF(AND(DZ13&gt;='key dates'!$B$12,DZ13&lt;='key dates'!$C$12),"X",IF(AND('key dates'!$B$12&gt;=DZ$13,EA$13&gt;'key dates'!$B$12),"X"," "))))</f>
        <v xml:space="preserve"> </v>
      </c>
      <c r="EA22" s="50" t="str">
        <f>IF(OR('key dates'!$C$12="N/A", 'key dates'!$B$12="N/A")," ",(IF(AND(EA13&gt;='key dates'!$B$12,EA13&lt;='key dates'!$C$12),"X",IF(AND('key dates'!$B$12&gt;=EA$13,EB$13&gt;'key dates'!$B$12),"X"," "))))</f>
        <v xml:space="preserve"> </v>
      </c>
      <c r="EB22" s="50" t="str">
        <f>IF(OR('key dates'!$C$12="N/A", 'key dates'!$B$12="N/A")," ",(IF(AND(EB13&gt;='key dates'!$B$12,EB13&lt;='key dates'!$C$12),"X",IF(AND('key dates'!$B$12&gt;=EB$13,EC$13&gt;'key dates'!$B$12),"X"," "))))</f>
        <v xml:space="preserve"> </v>
      </c>
      <c r="EC22" s="50" t="str">
        <f>IF(OR('key dates'!$C$12="N/A", 'key dates'!$B$12="N/A")," ",(IF(AND(EC13&gt;='key dates'!$B$12,EC13&lt;='key dates'!$C$12),"X",IF(AND('key dates'!$B$12&gt;=EC$13,ED$13&gt;'key dates'!$B$12),"X"," "))))</f>
        <v xml:space="preserve"> </v>
      </c>
      <c r="ED22" s="50" t="str">
        <f>IF(OR('key dates'!$C$12="N/A", 'key dates'!$B$12="N/A")," ",(IF(AND(ED13&gt;='key dates'!$B$12,ED13&lt;='key dates'!$C$12),"X",IF(AND('key dates'!$B$12&gt;=ED$13,EE$13&gt;'key dates'!$B$12),"X"," "))))</f>
        <v xml:space="preserve"> </v>
      </c>
      <c r="EE22" s="50" t="str">
        <f>IF(OR('key dates'!$C$12="N/A", 'key dates'!$B$12="N/A")," ",(IF(AND(EE13&gt;='key dates'!$B$12,EE13&lt;='key dates'!$C$12),"X",IF(AND('key dates'!$B$12&gt;=EE$13,EF$13&gt;'key dates'!$B$12),"X"," "))))</f>
        <v xml:space="preserve"> </v>
      </c>
      <c r="EF22" s="50" t="str">
        <f>IF(OR('key dates'!$C$12="N/A", 'key dates'!$B$12="N/A")," ",(IF(AND(EF13&gt;='key dates'!$B$12,EF13&lt;='key dates'!$C$12),"X",IF(AND('key dates'!$B$12&gt;=EF$13,EG$13&gt;'key dates'!$B$12),"X"," "))))</f>
        <v xml:space="preserve"> </v>
      </c>
      <c r="EG22" s="50" t="str">
        <f>IF(OR('key dates'!$C$12="N/A", 'key dates'!$B$12="N/A")," ",(IF(AND(EG13&gt;='key dates'!$B$12,EG13&lt;='key dates'!$C$12),"X",IF(AND('key dates'!$B$12&gt;=EG$13,EH$13&gt;'key dates'!$B$12),"X"," "))))</f>
        <v xml:space="preserve"> </v>
      </c>
      <c r="EH22" s="50" t="str">
        <f>IF(OR('key dates'!$C$12="N/A", 'key dates'!$B$12="N/A")," ",(IF(AND(EH13&gt;='key dates'!$B$12,EH13&lt;='key dates'!$C$12),"X",IF(AND('key dates'!$B$12&gt;=EH$13,EI$13&gt;'key dates'!$B$12),"X"," "))))</f>
        <v xml:space="preserve"> </v>
      </c>
      <c r="EI22" s="50" t="str">
        <f>IF(OR('key dates'!$C$12="N/A", 'key dates'!$B$12="N/A")," ",(IF(AND(EI13&gt;='key dates'!$B$12,EI13&lt;='key dates'!$C$12),"X",IF(AND('key dates'!$B$12&gt;=EI$13,EJ$13&gt;'key dates'!$B$12),"X"," "))))</f>
        <v xml:space="preserve"> </v>
      </c>
      <c r="EJ22" s="50" t="str">
        <f>IF(OR('key dates'!$C$12="N/A", 'key dates'!$B$12="N/A")," ",(IF(AND(EJ13&gt;='key dates'!$B$12,EJ13&lt;='key dates'!$C$12),"X",IF(AND('key dates'!$B$12&gt;=EJ$13,EK$13&gt;'key dates'!$B$12),"X"," "))))</f>
        <v xml:space="preserve"> </v>
      </c>
      <c r="EK22" s="50" t="str">
        <f>IF(OR('key dates'!$C$12="N/A", 'key dates'!$B$12="N/A")," ",(IF(AND(EK13&gt;='key dates'!$B$12,EK13&lt;='key dates'!$C$12),"X",IF(AND('key dates'!$B$12&gt;=EK$13,EL$13&gt;'key dates'!$B$12),"X"," "))))</f>
        <v xml:space="preserve"> </v>
      </c>
      <c r="EL22" s="50" t="str">
        <f>IF(OR('key dates'!$C$12="N/A", 'key dates'!$B$12="N/A")," ",(IF(AND(EL13&gt;='key dates'!$B$12,EL13&lt;='key dates'!$C$12),"X",IF(AND('key dates'!$B$12&gt;=EL$13,EM$13&gt;'key dates'!$B$12),"X"," "))))</f>
        <v xml:space="preserve"> </v>
      </c>
      <c r="EM22" s="50" t="str">
        <f>IF(OR('key dates'!$C$12="N/A", 'key dates'!$B$12="N/A")," ",(IF(AND(EM13&gt;='key dates'!$B$12,EM13&lt;='key dates'!$C$12),"X",IF(AND('key dates'!$B$12&gt;=EM$13,EN$13&gt;'key dates'!$B$12),"X"," "))))</f>
        <v xml:space="preserve"> </v>
      </c>
      <c r="EN22" s="50" t="str">
        <f>IF(OR('key dates'!$C$12="N/A", 'key dates'!$B$12="N/A")," ",(IF(AND(EN13&gt;='key dates'!$B$12,EN13&lt;='key dates'!$C$12),"X",IF(AND('key dates'!$B$12&gt;=EN$13,EO$13&gt;'key dates'!$B$12),"X"," "))))</f>
        <v xml:space="preserve"> </v>
      </c>
      <c r="EO22" s="50" t="str">
        <f>IF(OR('key dates'!$C$12="N/A", 'key dates'!$B$12="N/A")," ",(IF(AND(EO13&gt;='key dates'!$B$12,EO13&lt;='key dates'!$C$12),"X",IF(AND('key dates'!$B$12&gt;=EO$13,EP$13&gt;'key dates'!$B$12),"X"," "))))</f>
        <v xml:space="preserve"> </v>
      </c>
      <c r="EP22" s="50" t="str">
        <f>IF(OR('key dates'!$C$12="N/A", 'key dates'!$B$12="N/A")," ",(IF(AND(EP13&gt;='key dates'!$B$12,EP13&lt;='key dates'!$C$12),"X",IF(AND('key dates'!$B$12&gt;=EP$13,EQ$13&gt;'key dates'!$B$12),"X"," "))))</f>
        <v xml:space="preserve"> </v>
      </c>
      <c r="EQ22" s="50" t="str">
        <f>IF(OR('key dates'!$C$12="N/A", 'key dates'!$B$12="N/A")," ",(IF(AND(EQ13&gt;='key dates'!$B$12,EQ13&lt;='key dates'!$C$12),"X",IF(AND('key dates'!$B$12&gt;=EQ$13,ER$13&gt;'key dates'!$B$12),"X"," "))))</f>
        <v xml:space="preserve"> </v>
      </c>
      <c r="ER22" s="50" t="str">
        <f>IF(OR('key dates'!$C$12="N/A", 'key dates'!$B$12="N/A")," ",(IF(AND(ER13&gt;='key dates'!$B$12,ER13&lt;='key dates'!$C$12),"X",IF(AND('key dates'!$B$12&gt;=ER$13,ES$13&gt;'key dates'!$B$12),"X"," "))))</f>
        <v xml:space="preserve"> </v>
      </c>
      <c r="ES22" s="50" t="str">
        <f>IF(OR('key dates'!$C$12="N/A", 'key dates'!$B$12="N/A")," ",(IF(AND(ES13&gt;='key dates'!$B$12,ES13&lt;='key dates'!$C$12),"X",IF(AND('key dates'!$B$12&gt;=ES$13,ET$13&gt;'key dates'!$B$12),"X"," "))))</f>
        <v xml:space="preserve"> </v>
      </c>
      <c r="ET22" s="50" t="str">
        <f>IF(OR('key dates'!$C$12="N/A", 'key dates'!$B$12="N/A")," ",(IF(AND(ET13&gt;='key dates'!$B$12,ET13&lt;='key dates'!$C$12),"X",IF(AND('key dates'!$B$12&gt;=ET$13,EU$13&gt;'key dates'!$B$12),"X"," "))))</f>
        <v xml:space="preserve"> </v>
      </c>
      <c r="EU22" s="50" t="str">
        <f>IF(OR('key dates'!$C$12="N/A", 'key dates'!$B$12="N/A")," ",(IF(AND(EU13&gt;='key dates'!$B$12,EU13&lt;='key dates'!$C$12),"X",IF(AND('key dates'!$B$12&gt;=EU$13,EV$13&gt;'key dates'!$B$12),"X"," "))))</f>
        <v xml:space="preserve"> </v>
      </c>
      <c r="EV22" s="50" t="str">
        <f>IF(OR('key dates'!$C$12="N/A", 'key dates'!$B$12="N/A")," ",(IF(AND(EV13&gt;='key dates'!$B$12,EV13&lt;='key dates'!$C$12),"X",IF(AND('key dates'!$B$12&gt;=EV$13,EW$13&gt;'key dates'!$B$12),"X"," "))))</f>
        <v xml:space="preserve"> </v>
      </c>
      <c r="EW22" s="50" t="str">
        <f>IF(OR('key dates'!$C$12="N/A", 'key dates'!$B$12="N/A")," ",(IF(AND(EW13&gt;='key dates'!$B$12,EW13&lt;='key dates'!$C$12),"X",IF(AND('key dates'!$B$12&gt;=EW$13,EX$13&gt;'key dates'!$B$12),"X"," "))))</f>
        <v xml:space="preserve"> </v>
      </c>
      <c r="EX22" s="50" t="str">
        <f>IF(OR('key dates'!$C$12="N/A", 'key dates'!$B$12="N/A")," ",(IF(AND(EX13&gt;='key dates'!$B$12,EX13&lt;='key dates'!$C$12),"X",IF(AND('key dates'!$B$12&gt;=EX$13,EY$13&gt;'key dates'!$B$12),"X"," "))))</f>
        <v xml:space="preserve"> </v>
      </c>
      <c r="EY22" s="50" t="str">
        <f>IF(OR('key dates'!$C$12="N/A", 'key dates'!$B$12="N/A")," ",(IF(AND(EY13&gt;='key dates'!$B$12,EY13&lt;='key dates'!$C$12),"X",IF(AND('key dates'!$B$12&gt;=EY$13,EZ$13&gt;'key dates'!$B$12),"X"," "))))</f>
        <v xml:space="preserve"> </v>
      </c>
      <c r="EZ22" s="50" t="str">
        <f>IF(OR('key dates'!$C$12="N/A", 'key dates'!$B$12="N/A")," ",(IF(AND(EZ13&gt;='key dates'!$B$12,EZ13&lt;='key dates'!$C$12),"X",IF(AND('key dates'!$B$12&gt;=EZ$13,FA$13&gt;'key dates'!$B$12),"X"," "))))</f>
        <v xml:space="preserve"> </v>
      </c>
      <c r="FA22" s="50" t="str">
        <f>IF(OR('key dates'!$C$12="N/A", 'key dates'!$B$12="N/A")," ",(IF(AND(FA13&gt;='key dates'!$B$12,FA13&lt;='key dates'!$C$12),"X",IF(AND('key dates'!$B$12&gt;=FA$13,FB$13&gt;'key dates'!$B$12),"X"," "))))</f>
        <v xml:space="preserve"> </v>
      </c>
      <c r="FB22" s="62" t="str">
        <f>IF(OR('key dates'!$C$12="N/A", 'key dates'!$B$12="N/A")," ",(IF(AND(FB13&gt;='key dates'!$B$12,FB13&lt;='key dates'!$C$12),"X",IF(AND('key dates'!$B$12&gt;=FB$13,FC$13&gt;'key dates'!$B$12),"X"," "))))</f>
        <v xml:space="preserve"> </v>
      </c>
      <c r="FC22" s="28">
        <f t="shared" ref="FC22:FC53" si="916">COUNTIF(D22:FB22,"=X")</f>
        <v>0</v>
      </c>
      <c r="FD22" s="41"/>
    </row>
    <row r="23" spans="1:160" s="84" customFormat="1" ht="20.100000000000001" customHeight="1" thickBot="1" x14ac:dyDescent="0.3">
      <c r="A23" s="163" t="s">
        <v>8</v>
      </c>
      <c r="B23" s="164"/>
      <c r="C23" s="165">
        <f>ROUND('key dates'!D13,0)</f>
        <v>10</v>
      </c>
      <c r="D23" s="166"/>
      <c r="E23" s="167"/>
      <c r="F23" s="168"/>
      <c r="G23" s="168"/>
      <c r="H23" s="168"/>
      <c r="I23" s="168"/>
      <c r="J23" s="168" t="s">
        <v>16</v>
      </c>
      <c r="K23" s="168" t="s">
        <v>16</v>
      </c>
      <c r="L23" s="168" t="s">
        <v>16</v>
      </c>
      <c r="M23" s="168" t="s">
        <v>59</v>
      </c>
      <c r="N23" s="168" t="s">
        <v>59</v>
      </c>
      <c r="O23" s="168" t="s">
        <v>59</v>
      </c>
      <c r="P23" s="168" t="s">
        <v>59</v>
      </c>
      <c r="Q23" s="168" t="s">
        <v>59</v>
      </c>
      <c r="R23" s="168" t="s">
        <v>59</v>
      </c>
      <c r="S23" s="168" t="s">
        <v>59</v>
      </c>
      <c r="T23" s="168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  <c r="CE23" s="168"/>
      <c r="CF23" s="168"/>
      <c r="CG23" s="168"/>
      <c r="CH23" s="168"/>
      <c r="CI23" s="168"/>
      <c r="CJ23" s="168"/>
      <c r="CK23" s="168"/>
      <c r="CL23" s="168"/>
      <c r="CM23" s="168"/>
      <c r="CN23" s="168"/>
      <c r="CO23" s="168"/>
      <c r="CP23" s="168"/>
      <c r="CQ23" s="168"/>
      <c r="CR23" s="168"/>
      <c r="CS23" s="168"/>
      <c r="CT23" s="168"/>
      <c r="CU23" s="168"/>
      <c r="CV23" s="168"/>
      <c r="CW23" s="168"/>
      <c r="CX23" s="168"/>
      <c r="CY23" s="168"/>
      <c r="CZ23" s="168"/>
      <c r="DA23" s="168"/>
      <c r="DB23" s="168"/>
      <c r="DC23" s="168"/>
      <c r="DD23" s="168"/>
      <c r="DE23" s="168"/>
      <c r="DF23" s="168"/>
      <c r="DG23" s="168"/>
      <c r="DH23" s="168"/>
      <c r="DI23" s="168"/>
      <c r="DJ23" s="168"/>
      <c r="DK23" s="168"/>
      <c r="DL23" s="168"/>
      <c r="DM23" s="168"/>
      <c r="DN23" s="168"/>
      <c r="DO23" s="168"/>
      <c r="DP23" s="168"/>
      <c r="DQ23" s="168"/>
      <c r="DR23" s="168"/>
      <c r="DS23" s="168"/>
      <c r="DT23" s="168"/>
      <c r="DU23" s="168"/>
      <c r="DV23" s="168"/>
      <c r="DW23" s="168"/>
      <c r="DX23" s="168"/>
      <c r="DY23" s="168"/>
      <c r="DZ23" s="168"/>
      <c r="EA23" s="168"/>
      <c r="EB23" s="168"/>
      <c r="EC23" s="168"/>
      <c r="ED23" s="168"/>
      <c r="EE23" s="168"/>
      <c r="EF23" s="168"/>
      <c r="EG23" s="168"/>
      <c r="EH23" s="168"/>
      <c r="EI23" s="168"/>
      <c r="EJ23" s="168"/>
      <c r="EK23" s="168"/>
      <c r="EL23" s="168"/>
      <c r="EM23" s="168"/>
      <c r="EN23" s="168"/>
      <c r="EO23" s="168"/>
      <c r="EP23" s="168"/>
      <c r="EQ23" s="168"/>
      <c r="ER23" s="168"/>
      <c r="ES23" s="168"/>
      <c r="ET23" s="168"/>
      <c r="EU23" s="168"/>
      <c r="EV23" s="168"/>
      <c r="EW23" s="168"/>
      <c r="EX23" s="168"/>
      <c r="EY23" s="168"/>
      <c r="EZ23" s="168"/>
      <c r="FA23" s="168"/>
      <c r="FB23" s="170"/>
      <c r="FC23" s="82">
        <f t="shared" si="916"/>
        <v>10</v>
      </c>
      <c r="FD23" s="83"/>
    </row>
    <row r="24" spans="1:160" s="1" customFormat="1" ht="20.100000000000001" customHeight="1" thickTop="1" x14ac:dyDescent="0.25">
      <c r="A24" s="156" t="str">
        <f>'key dates'!A17</f>
        <v>MOBILIZATION</v>
      </c>
      <c r="B24" s="157"/>
      <c r="C24" s="158">
        <f>ROUND('key dates'!D17,0)</f>
        <v>1</v>
      </c>
      <c r="D24" s="159"/>
      <c r="E24" s="160"/>
      <c r="F24" s="161"/>
      <c r="G24" s="161" t="s">
        <v>59</v>
      </c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1"/>
      <c r="DC24" s="161"/>
      <c r="DD24" s="161"/>
      <c r="DE24" s="161"/>
      <c r="DF24" s="161"/>
      <c r="DG24" s="161"/>
      <c r="DH24" s="161"/>
      <c r="DI24" s="161"/>
      <c r="DJ24" s="161"/>
      <c r="DK24" s="161"/>
      <c r="DL24" s="161"/>
      <c r="DM24" s="161"/>
      <c r="DN24" s="161"/>
      <c r="DO24" s="161"/>
      <c r="DP24" s="161"/>
      <c r="DQ24" s="161"/>
      <c r="DR24" s="161"/>
      <c r="DS24" s="161"/>
      <c r="DT24" s="161"/>
      <c r="DU24" s="161"/>
      <c r="DV24" s="161"/>
      <c r="DW24" s="161"/>
      <c r="DX24" s="161"/>
      <c r="DY24" s="161"/>
      <c r="DZ24" s="161"/>
      <c r="EA24" s="161"/>
      <c r="EB24" s="161"/>
      <c r="EC24" s="161"/>
      <c r="ED24" s="161"/>
      <c r="EE24" s="161"/>
      <c r="EF24" s="161"/>
      <c r="EG24" s="161"/>
      <c r="EH24" s="161"/>
      <c r="EI24" s="161"/>
      <c r="EJ24" s="161"/>
      <c r="EK24" s="161"/>
      <c r="EL24" s="161"/>
      <c r="EM24" s="161"/>
      <c r="EN24" s="161"/>
      <c r="EO24" s="161"/>
      <c r="EP24" s="161"/>
      <c r="EQ24" s="161"/>
      <c r="ER24" s="161"/>
      <c r="ES24" s="161"/>
      <c r="ET24" s="161"/>
      <c r="EU24" s="161"/>
      <c r="EV24" s="161"/>
      <c r="EW24" s="161"/>
      <c r="EX24" s="161"/>
      <c r="EY24" s="161"/>
      <c r="EZ24" s="161"/>
      <c r="FA24" s="161"/>
      <c r="FB24" s="161"/>
      <c r="FC24" s="28">
        <f t="shared" si="916"/>
        <v>1</v>
      </c>
      <c r="FD24" s="28"/>
    </row>
    <row r="25" spans="1:160" s="70" customFormat="1" ht="20.100000000000001" customHeight="1" x14ac:dyDescent="0.25">
      <c r="A25" s="73" t="str">
        <f>'key dates'!A18</f>
        <v>CLEAR AND GRUB</v>
      </c>
      <c r="B25" s="74"/>
      <c r="C25" s="75">
        <f>ROUND('key dates'!D18,0)</f>
        <v>1</v>
      </c>
      <c r="D25" s="119"/>
      <c r="E25" s="120"/>
      <c r="F25" s="121"/>
      <c r="G25" s="121"/>
      <c r="H25" s="121" t="s">
        <v>59</v>
      </c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1"/>
      <c r="DV25" s="121"/>
      <c r="DW25" s="121"/>
      <c r="DX25" s="121"/>
      <c r="DY25" s="121"/>
      <c r="DZ25" s="121"/>
      <c r="EA25" s="121"/>
      <c r="EB25" s="121"/>
      <c r="EC25" s="121"/>
      <c r="ED25" s="121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69">
        <f t="shared" si="916"/>
        <v>1</v>
      </c>
      <c r="FD25" s="69"/>
    </row>
    <row r="26" spans="1:160" s="1" customFormat="1" ht="20.100000000000001" customHeight="1" x14ac:dyDescent="0.25">
      <c r="A26" s="44" t="str">
        <f>'key dates'!A19</f>
        <v>EARTH EXCAVATION</v>
      </c>
      <c r="B26" s="45"/>
      <c r="C26" s="46">
        <f>ROUND('key dates'!D19,0)</f>
        <v>5</v>
      </c>
      <c r="D26" s="123"/>
      <c r="E26" s="116"/>
      <c r="F26" s="117"/>
      <c r="G26" s="117"/>
      <c r="H26" s="117"/>
      <c r="I26" s="117" t="s">
        <v>59</v>
      </c>
      <c r="J26" s="117"/>
      <c r="K26" s="117"/>
      <c r="L26" s="117"/>
      <c r="M26" s="117"/>
      <c r="N26" s="117"/>
      <c r="O26" s="117"/>
      <c r="P26" s="117"/>
      <c r="Q26" s="117"/>
      <c r="R26" s="117"/>
      <c r="S26" s="117" t="s">
        <v>59</v>
      </c>
      <c r="T26" s="117" t="s">
        <v>59</v>
      </c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 t="s">
        <v>59</v>
      </c>
      <c r="BH26" s="117" t="s">
        <v>59</v>
      </c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117"/>
      <c r="DY26" s="117"/>
      <c r="DZ26" s="117"/>
      <c r="EA26" s="117"/>
      <c r="EB26" s="117"/>
      <c r="EC26" s="117"/>
      <c r="ED26" s="117"/>
      <c r="EE26" s="117"/>
      <c r="EF26" s="117"/>
      <c r="EG26" s="117"/>
      <c r="EH26" s="117"/>
      <c r="EI26" s="117"/>
      <c r="EJ26" s="117"/>
      <c r="EK26" s="117"/>
      <c r="EL26" s="117"/>
      <c r="EM26" s="117"/>
      <c r="EN26" s="117"/>
      <c r="EO26" s="117"/>
      <c r="EP26" s="117"/>
      <c r="EQ26" s="117"/>
      <c r="ER26" s="117"/>
      <c r="ES26" s="117"/>
      <c r="ET26" s="117"/>
      <c r="EU26" s="117"/>
      <c r="EV26" s="117"/>
      <c r="EW26" s="117"/>
      <c r="EX26" s="117"/>
      <c r="EY26" s="117"/>
      <c r="EZ26" s="117"/>
      <c r="FA26" s="117"/>
      <c r="FB26" s="117"/>
      <c r="FC26" s="28">
        <f t="shared" si="916"/>
        <v>5</v>
      </c>
      <c r="FD26" s="28"/>
    </row>
    <row r="27" spans="1:160" s="70" customFormat="1" ht="20.100000000000001" customHeight="1" x14ac:dyDescent="0.25">
      <c r="A27" s="73" t="str">
        <f>'key dates'!A20</f>
        <v>DRAINAGE STRUCTURES</v>
      </c>
      <c r="B27" s="74"/>
      <c r="C27" s="75">
        <f>ROUND('key dates'!D20,0)</f>
        <v>2</v>
      </c>
      <c r="D27" s="119"/>
      <c r="E27" s="120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2"/>
      <c r="V27" s="122"/>
      <c r="W27" s="122" t="s">
        <v>59</v>
      </c>
      <c r="X27" s="122"/>
      <c r="Y27" s="122"/>
      <c r="Z27" s="122"/>
      <c r="AA27" s="122"/>
      <c r="AB27" s="122"/>
      <c r="AC27" s="122"/>
      <c r="AD27" s="122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 t="s">
        <v>59</v>
      </c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1"/>
      <c r="DV27" s="121"/>
      <c r="DW27" s="121"/>
      <c r="DX27" s="121"/>
      <c r="DY27" s="121"/>
      <c r="DZ27" s="121"/>
      <c r="EA27" s="121"/>
      <c r="EB27" s="121"/>
      <c r="EC27" s="121"/>
      <c r="ED27" s="121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69">
        <f t="shared" si="916"/>
        <v>2</v>
      </c>
      <c r="FD27" s="69"/>
    </row>
    <row r="28" spans="1:160" s="1" customFormat="1" ht="20.100000000000001" customHeight="1" x14ac:dyDescent="0.25">
      <c r="A28" s="44" t="str">
        <f>'key dates'!A21</f>
        <v>STORM PIPE</v>
      </c>
      <c r="B28" s="45"/>
      <c r="C28" s="46">
        <f>ROUND('key dates'!D21,0)</f>
        <v>3</v>
      </c>
      <c r="D28" s="123"/>
      <c r="E28" s="116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8"/>
      <c r="V28" s="118"/>
      <c r="W28" s="118" t="s">
        <v>59</v>
      </c>
      <c r="X28" s="118"/>
      <c r="Y28" s="118"/>
      <c r="Z28" s="118"/>
      <c r="AA28" s="118"/>
      <c r="AB28" s="118"/>
      <c r="AC28" s="118"/>
      <c r="AD28" s="118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 t="s">
        <v>59</v>
      </c>
      <c r="BL28" s="117" t="s">
        <v>59</v>
      </c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117"/>
      <c r="EZ28" s="117"/>
      <c r="FA28" s="117"/>
      <c r="FB28" s="117"/>
      <c r="FC28" s="28">
        <f t="shared" si="916"/>
        <v>3</v>
      </c>
      <c r="FD28" s="28"/>
    </row>
    <row r="29" spans="1:160" s="70" customFormat="1" ht="20.100000000000001" customHeight="1" x14ac:dyDescent="0.25">
      <c r="A29" s="73" t="str">
        <f>'key dates'!A22</f>
        <v>WATERMAIN</v>
      </c>
      <c r="B29" s="74"/>
      <c r="C29" s="75">
        <f>ROUND('key dates'!D22,0)</f>
        <v>0</v>
      </c>
      <c r="D29" s="119"/>
      <c r="E29" s="120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  <c r="DK29" s="121"/>
      <c r="DL29" s="121"/>
      <c r="DM29" s="121"/>
      <c r="DN29" s="121"/>
      <c r="DO29" s="121"/>
      <c r="DP29" s="121"/>
      <c r="DQ29" s="121"/>
      <c r="DR29" s="121"/>
      <c r="DS29" s="121"/>
      <c r="DT29" s="121"/>
      <c r="DU29" s="121"/>
      <c r="DV29" s="121"/>
      <c r="DW29" s="121"/>
      <c r="DX29" s="121"/>
      <c r="DY29" s="121"/>
      <c r="DZ29" s="121"/>
      <c r="EA29" s="121"/>
      <c r="EB29" s="121"/>
      <c r="EC29" s="121"/>
      <c r="ED29" s="121"/>
      <c r="EE29" s="121"/>
      <c r="EF29" s="121"/>
      <c r="EG29" s="121"/>
      <c r="EH29" s="121"/>
      <c r="EI29" s="121"/>
      <c r="EJ29" s="121"/>
      <c r="EK29" s="121"/>
      <c r="EL29" s="121"/>
      <c r="EM29" s="121"/>
      <c r="EN29" s="121"/>
      <c r="EO29" s="121"/>
      <c r="EP29" s="121"/>
      <c r="EQ29" s="121"/>
      <c r="ER29" s="121"/>
      <c r="ES29" s="121"/>
      <c r="ET29" s="121"/>
      <c r="EU29" s="121"/>
      <c r="EV29" s="121"/>
      <c r="EW29" s="121"/>
      <c r="EX29" s="121"/>
      <c r="EY29" s="121"/>
      <c r="EZ29" s="121"/>
      <c r="FA29" s="121"/>
      <c r="FB29" s="121"/>
      <c r="FC29" s="69">
        <f t="shared" si="916"/>
        <v>0</v>
      </c>
      <c r="FD29" s="69"/>
    </row>
    <row r="30" spans="1:160" s="1" customFormat="1" ht="20.100000000000001" customHeight="1" x14ac:dyDescent="0.25">
      <c r="A30" s="44" t="str">
        <f>'key dates'!A23</f>
        <v>FORMATION OF SUBGRADE</v>
      </c>
      <c r="B30" s="45"/>
      <c r="C30" s="46">
        <f>ROUND('key dates'!D23,0)</f>
        <v>2</v>
      </c>
      <c r="D30" s="123"/>
      <c r="E30" s="116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8"/>
      <c r="V30" s="118"/>
      <c r="W30" s="118"/>
      <c r="X30" s="118" t="s">
        <v>59</v>
      </c>
      <c r="Y30" s="118"/>
      <c r="Z30" s="118"/>
      <c r="AA30" s="118"/>
      <c r="AB30" s="118"/>
      <c r="AC30" s="118"/>
      <c r="AD30" s="118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 t="s">
        <v>59</v>
      </c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  <c r="CP30" s="117"/>
      <c r="CQ30" s="117"/>
      <c r="CR30" s="117"/>
      <c r="CS30" s="117"/>
      <c r="CT30" s="117"/>
      <c r="CU30" s="117"/>
      <c r="CV30" s="117"/>
      <c r="CW30" s="117"/>
      <c r="CX30" s="117"/>
      <c r="CY30" s="117"/>
      <c r="CZ30" s="117"/>
      <c r="DA30" s="117"/>
      <c r="DB30" s="117"/>
      <c r="DC30" s="117"/>
      <c r="DD30" s="117"/>
      <c r="DE30" s="117"/>
      <c r="DF30" s="117"/>
      <c r="DG30" s="117"/>
      <c r="DH30" s="117"/>
      <c r="DI30" s="117"/>
      <c r="DJ30" s="117"/>
      <c r="DK30" s="117"/>
      <c r="DL30" s="117"/>
      <c r="DM30" s="117"/>
      <c r="DN30" s="117"/>
      <c r="DO30" s="117"/>
      <c r="DP30" s="117"/>
      <c r="DQ30" s="117"/>
      <c r="DR30" s="117"/>
      <c r="DS30" s="117"/>
      <c r="DT30" s="117"/>
      <c r="DU30" s="117"/>
      <c r="DV30" s="117"/>
      <c r="DW30" s="117"/>
      <c r="DX30" s="117"/>
      <c r="DY30" s="117"/>
      <c r="DZ30" s="117"/>
      <c r="EA30" s="117"/>
      <c r="EB30" s="117"/>
      <c r="EC30" s="117"/>
      <c r="ED30" s="117"/>
      <c r="EE30" s="117"/>
      <c r="EF30" s="117"/>
      <c r="EG30" s="117"/>
      <c r="EH30" s="117"/>
      <c r="EI30" s="117"/>
      <c r="EJ30" s="117"/>
      <c r="EK30" s="117"/>
      <c r="EL30" s="117"/>
      <c r="EM30" s="117"/>
      <c r="EN30" s="117"/>
      <c r="EO30" s="117"/>
      <c r="EP30" s="117"/>
      <c r="EQ30" s="117"/>
      <c r="ER30" s="117"/>
      <c r="ES30" s="117"/>
      <c r="ET30" s="117"/>
      <c r="EU30" s="117"/>
      <c r="EV30" s="117"/>
      <c r="EW30" s="117"/>
      <c r="EX30" s="117"/>
      <c r="EY30" s="117"/>
      <c r="EZ30" s="117"/>
      <c r="FA30" s="117"/>
      <c r="FB30" s="117"/>
      <c r="FC30" s="28">
        <f t="shared" si="916"/>
        <v>2</v>
      </c>
      <c r="FD30" s="28"/>
    </row>
    <row r="31" spans="1:160" s="70" customFormat="1" ht="20.100000000000001" customHeight="1" x14ac:dyDescent="0.25">
      <c r="A31" s="85" t="str">
        <f>'key dates'!A24</f>
        <v>SUBBASE/PROCESSED AGGREGATE BASE</v>
      </c>
      <c r="B31" s="74"/>
      <c r="C31" s="75">
        <f>ROUND('key dates'!D24,0)</f>
        <v>2</v>
      </c>
      <c r="D31" s="119"/>
      <c r="E31" s="120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2"/>
      <c r="V31" s="122"/>
      <c r="W31" s="122"/>
      <c r="X31" s="122" t="s">
        <v>59</v>
      </c>
      <c r="Y31" s="122"/>
      <c r="Z31" s="122"/>
      <c r="AA31" s="122"/>
      <c r="AB31" s="122"/>
      <c r="AC31" s="122"/>
      <c r="AD31" s="122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 t="s">
        <v>59</v>
      </c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  <c r="DK31" s="121"/>
      <c r="DL31" s="121"/>
      <c r="DM31" s="121"/>
      <c r="DN31" s="121"/>
      <c r="DO31" s="121"/>
      <c r="DP31" s="121"/>
      <c r="DQ31" s="121"/>
      <c r="DR31" s="121"/>
      <c r="DS31" s="121"/>
      <c r="DT31" s="121"/>
      <c r="DU31" s="121"/>
      <c r="DV31" s="121"/>
      <c r="DW31" s="121"/>
      <c r="DX31" s="121"/>
      <c r="DY31" s="121"/>
      <c r="DZ31" s="121"/>
      <c r="EA31" s="121"/>
      <c r="EB31" s="121"/>
      <c r="EC31" s="121"/>
      <c r="ED31" s="121"/>
      <c r="EE31" s="121"/>
      <c r="EF31" s="121"/>
      <c r="EG31" s="121"/>
      <c r="EH31" s="121"/>
      <c r="EI31" s="121"/>
      <c r="EJ31" s="121"/>
      <c r="EK31" s="121"/>
      <c r="EL31" s="121"/>
      <c r="EM31" s="121"/>
      <c r="EN31" s="121"/>
      <c r="EO31" s="121"/>
      <c r="EP31" s="121"/>
      <c r="EQ31" s="121"/>
      <c r="ER31" s="121"/>
      <c r="ES31" s="121"/>
      <c r="ET31" s="121"/>
      <c r="EU31" s="121"/>
      <c r="EV31" s="121"/>
      <c r="EW31" s="121"/>
      <c r="EX31" s="121"/>
      <c r="EY31" s="121"/>
      <c r="EZ31" s="121"/>
      <c r="FA31" s="121"/>
      <c r="FB31" s="121"/>
      <c r="FC31" s="69">
        <f t="shared" si="916"/>
        <v>2</v>
      </c>
      <c r="FD31" s="69"/>
    </row>
    <row r="32" spans="1:160" s="1" customFormat="1" ht="20.100000000000001" customHeight="1" x14ac:dyDescent="0.25">
      <c r="A32" s="44" t="str">
        <f>'key dates'!A25</f>
        <v>MILLING</v>
      </c>
      <c r="B32" s="45"/>
      <c r="C32" s="46">
        <f>ROUND('key dates'!D25,0)</f>
        <v>1</v>
      </c>
      <c r="D32" s="123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8"/>
      <c r="V32" s="118"/>
      <c r="W32" s="118"/>
      <c r="X32" s="118"/>
      <c r="Y32" s="118" t="s">
        <v>59</v>
      </c>
      <c r="Z32" s="118"/>
      <c r="AA32" s="118"/>
      <c r="AB32" s="118"/>
      <c r="AC32" s="118"/>
      <c r="AD32" s="118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7"/>
      <c r="DS32" s="117"/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7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28">
        <f t="shared" si="916"/>
        <v>1</v>
      </c>
      <c r="FD32" s="28"/>
    </row>
    <row r="33" spans="1:160" s="72" customFormat="1" ht="20.100000000000001" customHeight="1" x14ac:dyDescent="0.25">
      <c r="A33" s="73" t="str">
        <f>'key dates'!A26</f>
        <v>HMA S1</v>
      </c>
      <c r="B33" s="74"/>
      <c r="C33" s="75">
        <f>ROUND('key dates'!D26,0)</f>
        <v>2</v>
      </c>
      <c r="D33" s="119"/>
      <c r="E33" s="120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2"/>
      <c r="V33" s="122"/>
      <c r="W33" s="122"/>
      <c r="X33" s="122"/>
      <c r="Y33" s="122"/>
      <c r="Z33" s="122" t="s">
        <v>59</v>
      </c>
      <c r="AA33" s="122"/>
      <c r="AB33" s="122"/>
      <c r="AC33" s="122"/>
      <c r="AD33" s="122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 t="s">
        <v>59</v>
      </c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1"/>
      <c r="EH33" s="121"/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69">
        <f t="shared" si="916"/>
        <v>2</v>
      </c>
      <c r="FD33" s="71"/>
    </row>
    <row r="34" spans="1:160" s="1" customFormat="1" ht="20.100000000000001" customHeight="1" x14ac:dyDescent="0.25">
      <c r="A34" s="44" t="str">
        <f>'key dates'!A27</f>
        <v>HMA S0.5</v>
      </c>
      <c r="B34" s="45"/>
      <c r="C34" s="46">
        <f>ROUND('key dates'!D27,0)</f>
        <v>2</v>
      </c>
      <c r="D34" s="123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8"/>
      <c r="V34" s="118"/>
      <c r="W34" s="118"/>
      <c r="X34" s="118"/>
      <c r="Y34" s="118"/>
      <c r="Z34" s="118" t="s">
        <v>59</v>
      </c>
      <c r="AA34" s="118"/>
      <c r="AB34" s="118"/>
      <c r="AC34" s="118"/>
      <c r="AD34" s="118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 t="s">
        <v>59</v>
      </c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7"/>
      <c r="CY34" s="117"/>
      <c r="CZ34" s="117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7"/>
      <c r="DT34" s="117"/>
      <c r="DU34" s="117"/>
      <c r="DV34" s="117"/>
      <c r="DW34" s="117"/>
      <c r="DX34" s="117"/>
      <c r="DY34" s="117"/>
      <c r="DZ34" s="117"/>
      <c r="EA34" s="117"/>
      <c r="EB34" s="117"/>
      <c r="EC34" s="117"/>
      <c r="ED34" s="117"/>
      <c r="EE34" s="117"/>
      <c r="EF34" s="117"/>
      <c r="EG34" s="117"/>
      <c r="EH34" s="117"/>
      <c r="EI34" s="117"/>
      <c r="EJ34" s="117"/>
      <c r="EK34" s="117"/>
      <c r="EL34" s="117"/>
      <c r="EM34" s="117"/>
      <c r="EN34" s="117"/>
      <c r="EO34" s="117"/>
      <c r="EP34" s="117"/>
      <c r="EQ34" s="117"/>
      <c r="ER34" s="117"/>
      <c r="ES34" s="117"/>
      <c r="ET34" s="117"/>
      <c r="EU34" s="117"/>
      <c r="EV34" s="117"/>
      <c r="EW34" s="117"/>
      <c r="EX34" s="117"/>
      <c r="EY34" s="117"/>
      <c r="EZ34" s="117"/>
      <c r="FA34" s="117"/>
      <c r="FB34" s="117"/>
      <c r="FC34" s="28">
        <f t="shared" si="916"/>
        <v>2</v>
      </c>
      <c r="FD34" s="28"/>
    </row>
    <row r="35" spans="1:160" s="70" customFormat="1" ht="20.100000000000001" customHeight="1" x14ac:dyDescent="0.25">
      <c r="A35" s="73" t="str">
        <f>'key dates'!A28</f>
        <v>SIDEWALK</v>
      </c>
      <c r="B35" s="74"/>
      <c r="C35" s="75">
        <f>ROUND('key dates'!D28,0)</f>
        <v>0</v>
      </c>
      <c r="D35" s="119"/>
      <c r="E35" s="120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121"/>
      <c r="DQ35" s="121"/>
      <c r="DR35" s="121"/>
      <c r="DS35" s="121"/>
      <c r="DT35" s="121"/>
      <c r="DU35" s="121"/>
      <c r="DV35" s="121"/>
      <c r="DW35" s="121"/>
      <c r="DX35" s="121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69">
        <f t="shared" si="916"/>
        <v>0</v>
      </c>
      <c r="FD35" s="69"/>
    </row>
    <row r="36" spans="1:160" s="1" customFormat="1" ht="20.100000000000001" customHeight="1" x14ac:dyDescent="0.25">
      <c r="A36" s="44" t="str">
        <f>'key dates'!A29</f>
        <v>TRAFFIC SIGNAL</v>
      </c>
      <c r="B36" s="45"/>
      <c r="C36" s="46">
        <f>ROUND('key dates'!D29,0)</f>
        <v>0</v>
      </c>
      <c r="D36" s="123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117"/>
      <c r="CZ36" s="117"/>
      <c r="DA36" s="117"/>
      <c r="DB36" s="117"/>
      <c r="DC36" s="117"/>
      <c r="DD36" s="117"/>
      <c r="DE36" s="117"/>
      <c r="DF36" s="117"/>
      <c r="DG36" s="117"/>
      <c r="DH36" s="117"/>
      <c r="DI36" s="117"/>
      <c r="DJ36" s="117"/>
      <c r="DK36" s="117"/>
      <c r="DL36" s="117"/>
      <c r="DM36" s="117"/>
      <c r="DN36" s="117"/>
      <c r="DO36" s="117"/>
      <c r="DP36" s="117"/>
      <c r="DQ36" s="117"/>
      <c r="DR36" s="117"/>
      <c r="DS36" s="117"/>
      <c r="DT36" s="117"/>
      <c r="DU36" s="117"/>
      <c r="DV36" s="117"/>
      <c r="DW36" s="117"/>
      <c r="DX36" s="117"/>
      <c r="DY36" s="117"/>
      <c r="DZ36" s="117"/>
      <c r="EA36" s="117"/>
      <c r="EB36" s="117"/>
      <c r="EC36" s="117"/>
      <c r="ED36" s="117"/>
      <c r="EE36" s="117"/>
      <c r="EF36" s="117"/>
      <c r="EG36" s="117"/>
      <c r="EH36" s="117"/>
      <c r="EI36" s="117"/>
      <c r="EJ36" s="117"/>
      <c r="EK36" s="117"/>
      <c r="EL36" s="117"/>
      <c r="EM36" s="117"/>
      <c r="EN36" s="117"/>
      <c r="EO36" s="117"/>
      <c r="EP36" s="117"/>
      <c r="EQ36" s="117"/>
      <c r="ER36" s="117"/>
      <c r="ES36" s="117"/>
      <c r="ET36" s="117"/>
      <c r="EU36" s="117"/>
      <c r="EV36" s="117"/>
      <c r="EW36" s="117"/>
      <c r="EX36" s="117"/>
      <c r="EY36" s="117"/>
      <c r="EZ36" s="117"/>
      <c r="FA36" s="117"/>
      <c r="FB36" s="117"/>
      <c r="FC36" s="28">
        <f t="shared" si="916"/>
        <v>0</v>
      </c>
      <c r="FD36" s="28"/>
    </row>
    <row r="37" spans="1:160" s="70" customFormat="1" ht="20.100000000000001" customHeight="1" x14ac:dyDescent="0.25">
      <c r="A37" s="73" t="str">
        <f>'key dates'!A30</f>
        <v>TEMP PAVE MARK FOR WINTER</v>
      </c>
      <c r="B37" s="74"/>
      <c r="C37" s="75">
        <f>ROUND('key dates'!D30,0)</f>
        <v>0</v>
      </c>
      <c r="D37" s="119"/>
      <c r="E37" s="120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  <c r="DK37" s="121"/>
      <c r="DL37" s="121"/>
      <c r="DM37" s="121"/>
      <c r="DN37" s="121"/>
      <c r="DO37" s="121"/>
      <c r="DP37" s="121"/>
      <c r="DQ37" s="121"/>
      <c r="DR37" s="121"/>
      <c r="DS37" s="121"/>
      <c r="DT37" s="121"/>
      <c r="DU37" s="121"/>
      <c r="DV37" s="121"/>
      <c r="DW37" s="121"/>
      <c r="DX37" s="121"/>
      <c r="DY37" s="121"/>
      <c r="DZ37" s="121"/>
      <c r="EA37" s="121"/>
      <c r="EB37" s="121"/>
      <c r="EC37" s="121"/>
      <c r="ED37" s="121"/>
      <c r="EE37" s="121"/>
      <c r="EF37" s="121"/>
      <c r="EG37" s="121"/>
      <c r="EH37" s="121"/>
      <c r="EI37" s="121"/>
      <c r="EJ37" s="121"/>
      <c r="EK37" s="121"/>
      <c r="EL37" s="121"/>
      <c r="EM37" s="121"/>
      <c r="EN37" s="121"/>
      <c r="EO37" s="121"/>
      <c r="EP37" s="121"/>
      <c r="EQ37" s="121"/>
      <c r="ER37" s="121"/>
      <c r="ES37" s="121"/>
      <c r="ET37" s="121"/>
      <c r="EU37" s="121"/>
      <c r="EV37" s="121"/>
      <c r="EW37" s="121"/>
      <c r="EX37" s="121"/>
      <c r="EY37" s="121"/>
      <c r="EZ37" s="121"/>
      <c r="FA37" s="121"/>
      <c r="FB37" s="121"/>
      <c r="FC37" s="69">
        <f t="shared" si="916"/>
        <v>0</v>
      </c>
      <c r="FD37" s="69"/>
    </row>
    <row r="38" spans="1:160" s="1" customFormat="1" ht="20.100000000000001" customHeight="1" x14ac:dyDescent="0.25">
      <c r="A38" s="44" t="str">
        <f>'key dates'!A31</f>
        <v>TRAFFIC SIGNS/PAVE MARKINGS</v>
      </c>
      <c r="B38" s="45"/>
      <c r="C38" s="46">
        <f>ROUND('key dates'!D31,0)</f>
        <v>2</v>
      </c>
      <c r="D38" s="123"/>
      <c r="E38" s="116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8"/>
      <c r="V38" s="118"/>
      <c r="W38" s="118"/>
      <c r="X38" s="118"/>
      <c r="Y38" s="118"/>
      <c r="Z38" s="118"/>
      <c r="AA38" s="118" t="s">
        <v>59</v>
      </c>
      <c r="AB38" s="118"/>
      <c r="AC38" s="118"/>
      <c r="AD38" s="118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 t="s">
        <v>59</v>
      </c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  <c r="CD38" s="117"/>
      <c r="CE38" s="117"/>
      <c r="CF38" s="117"/>
      <c r="CG38" s="117"/>
      <c r="CH38" s="117"/>
      <c r="CI38" s="117"/>
      <c r="CJ38" s="117"/>
      <c r="CK38" s="117"/>
      <c r="CL38" s="117"/>
      <c r="CM38" s="117"/>
      <c r="CN38" s="117"/>
      <c r="CO38" s="117"/>
      <c r="CP38" s="117"/>
      <c r="CQ38" s="117"/>
      <c r="CR38" s="117"/>
      <c r="CS38" s="117"/>
      <c r="CT38" s="117"/>
      <c r="CU38" s="117"/>
      <c r="CV38" s="117"/>
      <c r="CW38" s="117"/>
      <c r="CX38" s="117"/>
      <c r="CY38" s="117"/>
      <c r="CZ38" s="117"/>
      <c r="DA38" s="117"/>
      <c r="DB38" s="117"/>
      <c r="DC38" s="117"/>
      <c r="DD38" s="117"/>
      <c r="DE38" s="117"/>
      <c r="DF38" s="117"/>
      <c r="DG38" s="117"/>
      <c r="DH38" s="117"/>
      <c r="DI38" s="117"/>
      <c r="DJ38" s="117"/>
      <c r="DK38" s="117"/>
      <c r="DL38" s="117"/>
      <c r="DM38" s="117"/>
      <c r="DN38" s="117"/>
      <c r="DO38" s="117"/>
      <c r="DP38" s="117"/>
      <c r="DQ38" s="117"/>
      <c r="DR38" s="117"/>
      <c r="DS38" s="117"/>
      <c r="DT38" s="117"/>
      <c r="DU38" s="117"/>
      <c r="DV38" s="117"/>
      <c r="DW38" s="117"/>
      <c r="DX38" s="117"/>
      <c r="DY38" s="117"/>
      <c r="DZ38" s="117"/>
      <c r="EA38" s="117"/>
      <c r="EB38" s="117"/>
      <c r="EC38" s="117"/>
      <c r="ED38" s="117"/>
      <c r="EE38" s="117"/>
      <c r="EF38" s="117"/>
      <c r="EG38" s="117"/>
      <c r="EH38" s="117"/>
      <c r="EI38" s="117"/>
      <c r="EJ38" s="117"/>
      <c r="EK38" s="117"/>
      <c r="EL38" s="117"/>
      <c r="EM38" s="117"/>
      <c r="EN38" s="117"/>
      <c r="EO38" s="117"/>
      <c r="EP38" s="117"/>
      <c r="EQ38" s="117"/>
      <c r="ER38" s="117"/>
      <c r="ES38" s="117"/>
      <c r="ET38" s="117"/>
      <c r="EU38" s="117"/>
      <c r="EV38" s="117"/>
      <c r="EW38" s="117"/>
      <c r="EX38" s="117"/>
      <c r="EY38" s="117"/>
      <c r="EZ38" s="117"/>
      <c r="FA38" s="117"/>
      <c r="FB38" s="117"/>
      <c r="FC38" s="28">
        <f t="shared" si="916"/>
        <v>2</v>
      </c>
      <c r="FD38" s="28"/>
    </row>
    <row r="39" spans="1:160" s="70" customFormat="1" ht="20.100000000000001" customHeight="1" x14ac:dyDescent="0.25">
      <c r="A39" s="73" t="str">
        <f>'key dates'!A32</f>
        <v>TOP SOIL/TURF ESTABLISHMENT</v>
      </c>
      <c r="B39" s="74"/>
      <c r="C39" s="75">
        <f>ROUND('key dates'!D32,0)</f>
        <v>1</v>
      </c>
      <c r="D39" s="119"/>
      <c r="E39" s="120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 t="s">
        <v>59</v>
      </c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1"/>
      <c r="DL39" s="121"/>
      <c r="DM39" s="121"/>
      <c r="DN39" s="121"/>
      <c r="DO39" s="121"/>
      <c r="DP39" s="121"/>
      <c r="DQ39" s="121"/>
      <c r="DR39" s="121"/>
      <c r="DS39" s="121"/>
      <c r="DT39" s="121"/>
      <c r="DU39" s="121"/>
      <c r="DV39" s="121"/>
      <c r="DW39" s="121"/>
      <c r="DX39" s="121"/>
      <c r="DY39" s="121"/>
      <c r="DZ39" s="121"/>
      <c r="EA39" s="121"/>
      <c r="EB39" s="121"/>
      <c r="EC39" s="121"/>
      <c r="ED39" s="121"/>
      <c r="EE39" s="121"/>
      <c r="EF39" s="121"/>
      <c r="EG39" s="121"/>
      <c r="EH39" s="121"/>
      <c r="EI39" s="121"/>
      <c r="EJ39" s="121"/>
      <c r="EK39" s="121"/>
      <c r="EL39" s="121"/>
      <c r="EM39" s="121"/>
      <c r="EN39" s="121"/>
      <c r="EO39" s="121"/>
      <c r="EP39" s="121"/>
      <c r="EQ39" s="121"/>
      <c r="ER39" s="121"/>
      <c r="ES39" s="121"/>
      <c r="ET39" s="121"/>
      <c r="EU39" s="121"/>
      <c r="EV39" s="121"/>
      <c r="EW39" s="121"/>
      <c r="EX39" s="121"/>
      <c r="EY39" s="121"/>
      <c r="EZ39" s="121"/>
      <c r="FA39" s="121"/>
      <c r="FB39" s="121"/>
      <c r="FC39" s="69">
        <f t="shared" si="916"/>
        <v>1</v>
      </c>
      <c r="FD39" s="69"/>
    </row>
    <row r="40" spans="1:160" s="1" customFormat="1" ht="20.100000000000001" customHeight="1" x14ac:dyDescent="0.25">
      <c r="A40" s="44" t="str">
        <f>'key dates'!A33</f>
        <v>PLANTINGS</v>
      </c>
      <c r="B40" s="45"/>
      <c r="C40" s="46">
        <f>'key dates'!D33</f>
        <v>0</v>
      </c>
      <c r="D40" s="123"/>
      <c r="E40" s="116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7"/>
      <c r="DV40" s="117"/>
      <c r="DW40" s="117"/>
      <c r="DX40" s="117"/>
      <c r="DY40" s="117"/>
      <c r="DZ40" s="117"/>
      <c r="EA40" s="117"/>
      <c r="EB40" s="117"/>
      <c r="EC40" s="117"/>
      <c r="ED40" s="117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28">
        <f t="shared" si="916"/>
        <v>0</v>
      </c>
      <c r="FD40" s="28"/>
    </row>
    <row r="41" spans="1:160" s="70" customFormat="1" ht="20.100000000000001" customHeight="1" x14ac:dyDescent="0.25">
      <c r="A41" s="73" t="str">
        <f>'key dates'!A34</f>
        <v>UTILITY RELOCATIONS</v>
      </c>
      <c r="B41" s="74"/>
      <c r="C41" s="75">
        <f>'key dates'!D34</f>
        <v>0</v>
      </c>
      <c r="D41" s="119"/>
      <c r="E41" s="120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1"/>
      <c r="DV41" s="121"/>
      <c r="DW41" s="121"/>
      <c r="DX41" s="121"/>
      <c r="DY41" s="121"/>
      <c r="DZ41" s="121"/>
      <c r="EA41" s="121"/>
      <c r="EB41" s="121"/>
      <c r="EC41" s="121"/>
      <c r="ED41" s="121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69">
        <f t="shared" si="916"/>
        <v>0</v>
      </c>
      <c r="FD41" s="69"/>
    </row>
    <row r="42" spans="1:160" s="1" customFormat="1" ht="20.100000000000001" customHeight="1" x14ac:dyDescent="0.25">
      <c r="A42" s="44" t="str">
        <f>'key dates'!A35</f>
        <v>MATERIAL PROCUREMENT/FABRICATION</v>
      </c>
      <c r="B42" s="45"/>
      <c r="C42" s="46">
        <f>'key dates'!D35</f>
        <v>0</v>
      </c>
      <c r="D42" s="123"/>
      <c r="E42" s="116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117"/>
      <c r="CA42" s="117"/>
      <c r="CB42" s="117"/>
      <c r="CC42" s="117"/>
      <c r="CD42" s="117"/>
      <c r="CE42" s="117"/>
      <c r="CF42" s="117"/>
      <c r="CG42" s="117"/>
      <c r="CH42" s="117"/>
      <c r="CI42" s="117"/>
      <c r="CJ42" s="117"/>
      <c r="CK42" s="117"/>
      <c r="CL42" s="117"/>
      <c r="CM42" s="117"/>
      <c r="CN42" s="117"/>
      <c r="CO42" s="117"/>
      <c r="CP42" s="117"/>
      <c r="CQ42" s="117"/>
      <c r="CR42" s="117"/>
      <c r="CS42" s="117"/>
      <c r="CT42" s="117"/>
      <c r="CU42" s="117"/>
      <c r="CV42" s="117"/>
      <c r="CW42" s="117"/>
      <c r="CX42" s="117"/>
      <c r="CY42" s="117"/>
      <c r="CZ42" s="117"/>
      <c r="DA42" s="117"/>
      <c r="DB42" s="117"/>
      <c r="DC42" s="117"/>
      <c r="DD42" s="117"/>
      <c r="DE42" s="117"/>
      <c r="DF42" s="117"/>
      <c r="DG42" s="117"/>
      <c r="DH42" s="117"/>
      <c r="DI42" s="117"/>
      <c r="DJ42" s="117"/>
      <c r="DK42" s="117"/>
      <c r="DL42" s="117"/>
      <c r="DM42" s="117"/>
      <c r="DN42" s="117"/>
      <c r="DO42" s="117"/>
      <c r="DP42" s="117"/>
      <c r="DQ42" s="117"/>
      <c r="DR42" s="117"/>
      <c r="DS42" s="117"/>
      <c r="DT42" s="117"/>
      <c r="DU42" s="117"/>
      <c r="DV42" s="117"/>
      <c r="DW42" s="117"/>
      <c r="DX42" s="117"/>
      <c r="DY42" s="117"/>
      <c r="DZ42" s="117"/>
      <c r="EA42" s="117"/>
      <c r="EB42" s="117"/>
      <c r="EC42" s="117"/>
      <c r="ED42" s="117"/>
      <c r="EE42" s="117"/>
      <c r="EF42" s="117"/>
      <c r="EG42" s="117"/>
      <c r="EH42" s="117"/>
      <c r="EI42" s="117"/>
      <c r="EJ42" s="117"/>
      <c r="EK42" s="117"/>
      <c r="EL42" s="117"/>
      <c r="EM42" s="117"/>
      <c r="EN42" s="117"/>
      <c r="EO42" s="117"/>
      <c r="EP42" s="117"/>
      <c r="EQ42" s="117"/>
      <c r="ER42" s="117"/>
      <c r="ES42" s="117"/>
      <c r="ET42" s="117"/>
      <c r="EU42" s="117"/>
      <c r="EV42" s="117"/>
      <c r="EW42" s="117"/>
      <c r="EX42" s="117"/>
      <c r="EY42" s="117"/>
      <c r="EZ42" s="117"/>
      <c r="FA42" s="117"/>
      <c r="FB42" s="117"/>
      <c r="FC42" s="28">
        <f t="shared" si="916"/>
        <v>0</v>
      </c>
      <c r="FD42" s="28"/>
    </row>
    <row r="43" spans="1:160" s="70" customFormat="1" ht="20.100000000000001" customHeight="1" x14ac:dyDescent="0.25">
      <c r="A43" s="73" t="str">
        <f>'key dates'!A36</f>
        <v>HANDLING OF CONTAMINATED MATERIAL</v>
      </c>
      <c r="B43" s="74"/>
      <c r="C43" s="75">
        <f>'key dates'!D36</f>
        <v>0</v>
      </c>
      <c r="D43" s="119"/>
      <c r="E43" s="120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1"/>
      <c r="DV43" s="121"/>
      <c r="DW43" s="121"/>
      <c r="DX43" s="121"/>
      <c r="DY43" s="121"/>
      <c r="DZ43" s="121"/>
      <c r="EA43" s="121"/>
      <c r="EB43" s="121"/>
      <c r="EC43" s="121"/>
      <c r="ED43" s="121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69">
        <f t="shared" si="916"/>
        <v>0</v>
      </c>
      <c r="FD43" s="69"/>
    </row>
    <row r="44" spans="1:160" s="1" customFormat="1" ht="20.100000000000001" customHeight="1" x14ac:dyDescent="0.25">
      <c r="A44" s="44" t="str">
        <f>'key dates'!A37</f>
        <v>BORROW</v>
      </c>
      <c r="B44" s="45"/>
      <c r="C44" s="46">
        <f>'key dates'!D37</f>
        <v>0</v>
      </c>
      <c r="D44" s="123"/>
      <c r="E44" s="116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7"/>
      <c r="BX44" s="117"/>
      <c r="BY44" s="117"/>
      <c r="BZ44" s="117"/>
      <c r="CA44" s="117"/>
      <c r="CB44" s="117"/>
      <c r="CC44" s="117"/>
      <c r="CD44" s="117"/>
      <c r="CE44" s="117"/>
      <c r="CF44" s="117"/>
      <c r="CG44" s="117"/>
      <c r="CH44" s="117"/>
      <c r="CI44" s="117"/>
      <c r="CJ44" s="117"/>
      <c r="CK44" s="117"/>
      <c r="CL44" s="117"/>
      <c r="CM44" s="117"/>
      <c r="CN44" s="117"/>
      <c r="CO44" s="117"/>
      <c r="CP44" s="117"/>
      <c r="CQ44" s="117"/>
      <c r="CR44" s="117"/>
      <c r="CS44" s="117"/>
      <c r="CT44" s="117"/>
      <c r="CU44" s="117"/>
      <c r="CV44" s="117"/>
      <c r="CW44" s="117"/>
      <c r="CX44" s="117"/>
      <c r="CY44" s="117"/>
      <c r="CZ44" s="117"/>
      <c r="DA44" s="117"/>
      <c r="DB44" s="117"/>
      <c r="DC44" s="117"/>
      <c r="DD44" s="117"/>
      <c r="DE44" s="117"/>
      <c r="DF44" s="117"/>
      <c r="DG44" s="117"/>
      <c r="DH44" s="117"/>
      <c r="DI44" s="117"/>
      <c r="DJ44" s="117"/>
      <c r="DK44" s="117"/>
      <c r="DL44" s="117"/>
      <c r="DM44" s="117"/>
      <c r="DN44" s="117"/>
      <c r="DO44" s="117"/>
      <c r="DP44" s="117"/>
      <c r="DQ44" s="117"/>
      <c r="DR44" s="117"/>
      <c r="DS44" s="117"/>
      <c r="DT44" s="117"/>
      <c r="DU44" s="117"/>
      <c r="DV44" s="117"/>
      <c r="DW44" s="117"/>
      <c r="DX44" s="117"/>
      <c r="DY44" s="117"/>
      <c r="DZ44" s="117"/>
      <c r="EA44" s="117"/>
      <c r="EB44" s="117"/>
      <c r="EC44" s="117"/>
      <c r="ED44" s="117"/>
      <c r="EE44" s="117"/>
      <c r="EF44" s="117"/>
      <c r="EG44" s="117"/>
      <c r="EH44" s="117"/>
      <c r="EI44" s="117"/>
      <c r="EJ44" s="117"/>
      <c r="EK44" s="117"/>
      <c r="EL44" s="117"/>
      <c r="EM44" s="117"/>
      <c r="EN44" s="117"/>
      <c r="EO44" s="117"/>
      <c r="EP44" s="117"/>
      <c r="EQ44" s="117"/>
      <c r="ER44" s="117"/>
      <c r="ES44" s="117"/>
      <c r="ET44" s="117"/>
      <c r="EU44" s="117"/>
      <c r="EV44" s="117"/>
      <c r="EW44" s="117"/>
      <c r="EX44" s="117"/>
      <c r="EY44" s="117"/>
      <c r="EZ44" s="117"/>
      <c r="FA44" s="117"/>
      <c r="FB44" s="117"/>
      <c r="FC44" s="28">
        <f t="shared" si="916"/>
        <v>0</v>
      </c>
      <c r="FD44" s="28"/>
    </row>
    <row r="45" spans="1:160" s="70" customFormat="1" ht="20.100000000000001" customHeight="1" x14ac:dyDescent="0.25">
      <c r="A45" s="73" t="str">
        <f>'key dates'!A38</f>
        <v>ROCK EX</v>
      </c>
      <c r="B45" s="74"/>
      <c r="C45" s="75">
        <f>'key dates'!D38</f>
        <v>4</v>
      </c>
      <c r="D45" s="119"/>
      <c r="E45" s="120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1" t="s">
        <v>59</v>
      </c>
      <c r="AF45" s="121" t="s">
        <v>59</v>
      </c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 t="s">
        <v>59</v>
      </c>
      <c r="CM45" s="121" t="s">
        <v>59</v>
      </c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1"/>
      <c r="DV45" s="121"/>
      <c r="DW45" s="121"/>
      <c r="DX45" s="121"/>
      <c r="DY45" s="121"/>
      <c r="DZ45" s="121"/>
      <c r="EA45" s="121"/>
      <c r="EB45" s="121"/>
      <c r="EC45" s="121"/>
      <c r="ED45" s="121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69">
        <f t="shared" si="916"/>
        <v>4</v>
      </c>
      <c r="FD45" s="69"/>
    </row>
    <row r="46" spans="1:160" s="1" customFormat="1" ht="20.100000000000001" customHeight="1" x14ac:dyDescent="0.25">
      <c r="A46" s="44" t="str">
        <f>'key dates'!A39</f>
        <v>TPCBC</v>
      </c>
      <c r="B46" s="45"/>
      <c r="C46" s="46">
        <f>'key dates'!D39</f>
        <v>1</v>
      </c>
      <c r="D46" s="123"/>
      <c r="E46" s="116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117"/>
      <c r="BP46" s="117"/>
      <c r="BQ46" s="117"/>
      <c r="BR46" s="117"/>
      <c r="BS46" s="117"/>
      <c r="BT46" s="117"/>
      <c r="BU46" s="117"/>
      <c r="BV46" s="117"/>
      <c r="BW46" s="117"/>
      <c r="BX46" s="117"/>
      <c r="BY46" s="117"/>
      <c r="BZ46" s="117"/>
      <c r="CA46" s="117"/>
      <c r="CB46" s="117"/>
      <c r="CC46" s="117"/>
      <c r="CD46" s="117"/>
      <c r="CE46" s="117"/>
      <c r="CF46" s="117"/>
      <c r="CG46" s="117"/>
      <c r="CH46" s="117"/>
      <c r="CI46" s="117"/>
      <c r="CJ46" s="117"/>
      <c r="CK46" s="117"/>
      <c r="CL46" s="117"/>
      <c r="CM46" s="117"/>
      <c r="CN46" s="117" t="s">
        <v>59</v>
      </c>
      <c r="CO46" s="117"/>
      <c r="CP46" s="117"/>
      <c r="CQ46" s="117"/>
      <c r="CR46" s="117"/>
      <c r="CS46" s="117"/>
      <c r="CT46" s="117"/>
      <c r="CU46" s="117"/>
      <c r="CV46" s="117"/>
      <c r="CW46" s="117"/>
      <c r="CX46" s="117"/>
      <c r="CY46" s="117"/>
      <c r="CZ46" s="117"/>
      <c r="DA46" s="117"/>
      <c r="DB46" s="117"/>
      <c r="DC46" s="117"/>
      <c r="DD46" s="117"/>
      <c r="DE46" s="117"/>
      <c r="DF46" s="117"/>
      <c r="DG46" s="117"/>
      <c r="DH46" s="117"/>
      <c r="DI46" s="117"/>
      <c r="DJ46" s="117"/>
      <c r="DK46" s="117"/>
      <c r="DL46" s="117"/>
      <c r="DM46" s="117"/>
      <c r="DN46" s="117"/>
      <c r="DO46" s="117"/>
      <c r="DP46" s="117"/>
      <c r="DQ46" s="117"/>
      <c r="DR46" s="117"/>
      <c r="DS46" s="117"/>
      <c r="DT46" s="117"/>
      <c r="DU46" s="117"/>
      <c r="DV46" s="117"/>
      <c r="DW46" s="117"/>
      <c r="DX46" s="117"/>
      <c r="DY46" s="117"/>
      <c r="DZ46" s="117"/>
      <c r="EA46" s="117"/>
      <c r="EB46" s="117"/>
      <c r="EC46" s="117"/>
      <c r="ED46" s="117"/>
      <c r="EE46" s="117"/>
      <c r="EF46" s="117"/>
      <c r="EG46" s="117"/>
      <c r="EH46" s="117"/>
      <c r="EI46" s="117"/>
      <c r="EJ46" s="117"/>
      <c r="EK46" s="117"/>
      <c r="EL46" s="117"/>
      <c r="EM46" s="117"/>
      <c r="EN46" s="117"/>
      <c r="EO46" s="117"/>
      <c r="EP46" s="117"/>
      <c r="EQ46" s="117"/>
      <c r="ER46" s="117"/>
      <c r="ES46" s="117"/>
      <c r="ET46" s="117"/>
      <c r="EU46" s="117"/>
      <c r="EV46" s="117"/>
      <c r="EW46" s="117"/>
      <c r="EX46" s="117"/>
      <c r="EY46" s="117"/>
      <c r="EZ46" s="117"/>
      <c r="FA46" s="117"/>
      <c r="FB46" s="117"/>
      <c r="FC46" s="28">
        <f t="shared" si="916"/>
        <v>1</v>
      </c>
      <c r="FD46" s="28"/>
    </row>
    <row r="47" spans="1:160" s="70" customFormat="1" ht="20.100000000000001" customHeight="1" x14ac:dyDescent="0.25">
      <c r="A47" s="73" t="str">
        <f>'key dates'!A40</f>
        <v>FILL</v>
      </c>
      <c r="B47" s="74"/>
      <c r="C47" s="75">
        <f>'key dates'!D40</f>
        <v>0</v>
      </c>
      <c r="D47" s="119"/>
      <c r="E47" s="120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1"/>
      <c r="DV47" s="121"/>
      <c r="DW47" s="121"/>
      <c r="DX47" s="121"/>
      <c r="DY47" s="121"/>
      <c r="DZ47" s="121"/>
      <c r="EA47" s="121"/>
      <c r="EB47" s="121"/>
      <c r="EC47" s="121"/>
      <c r="ED47" s="121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69">
        <f t="shared" si="916"/>
        <v>0</v>
      </c>
      <c r="FD47" s="69"/>
    </row>
    <row r="48" spans="1:160" s="1" customFormat="1" ht="20.100000000000001" customHeight="1" x14ac:dyDescent="0.25">
      <c r="A48" s="44" t="str">
        <f>'key dates'!A41</f>
        <v>MEMBRANE</v>
      </c>
      <c r="B48" s="45"/>
      <c r="C48" s="46">
        <f>'key dates'!D41</f>
        <v>0</v>
      </c>
      <c r="D48" s="123"/>
      <c r="E48" s="116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117"/>
      <c r="BS48" s="117"/>
      <c r="BT48" s="117"/>
      <c r="BU48" s="117"/>
      <c r="BV48" s="117"/>
      <c r="BW48" s="117"/>
      <c r="BX48" s="117"/>
      <c r="BY48" s="117"/>
      <c r="BZ48" s="117"/>
      <c r="CA48" s="117"/>
      <c r="CB48" s="117"/>
      <c r="CC48" s="117"/>
      <c r="CD48" s="117"/>
      <c r="CE48" s="117"/>
      <c r="CF48" s="117"/>
      <c r="CG48" s="117"/>
      <c r="CH48" s="117"/>
      <c r="CI48" s="117"/>
      <c r="CJ48" s="117"/>
      <c r="CK48" s="117"/>
      <c r="CL48" s="117"/>
      <c r="CM48" s="117"/>
      <c r="CN48" s="117"/>
      <c r="CO48" s="117"/>
      <c r="CP48" s="117"/>
      <c r="CQ48" s="117"/>
      <c r="CR48" s="117"/>
      <c r="CS48" s="117"/>
      <c r="CT48" s="117"/>
      <c r="CU48" s="117"/>
      <c r="CV48" s="117"/>
      <c r="CW48" s="117"/>
      <c r="CX48" s="117"/>
      <c r="CY48" s="117"/>
      <c r="CZ48" s="117"/>
      <c r="DA48" s="117"/>
      <c r="DB48" s="117"/>
      <c r="DC48" s="117"/>
      <c r="DD48" s="117"/>
      <c r="DE48" s="117"/>
      <c r="DF48" s="117"/>
      <c r="DG48" s="117"/>
      <c r="DH48" s="117"/>
      <c r="DI48" s="117"/>
      <c r="DJ48" s="117"/>
      <c r="DK48" s="117"/>
      <c r="DL48" s="117"/>
      <c r="DM48" s="117"/>
      <c r="DN48" s="117"/>
      <c r="DO48" s="117"/>
      <c r="DP48" s="117"/>
      <c r="DQ48" s="117"/>
      <c r="DR48" s="117"/>
      <c r="DS48" s="117"/>
      <c r="DT48" s="117"/>
      <c r="DU48" s="117"/>
      <c r="DV48" s="117"/>
      <c r="DW48" s="117"/>
      <c r="DX48" s="117"/>
      <c r="DY48" s="117"/>
      <c r="DZ48" s="117"/>
      <c r="EA48" s="117"/>
      <c r="EB48" s="117"/>
      <c r="EC48" s="117"/>
      <c r="ED48" s="117"/>
      <c r="EE48" s="117"/>
      <c r="EF48" s="117"/>
      <c r="EG48" s="117"/>
      <c r="EH48" s="117"/>
      <c r="EI48" s="117"/>
      <c r="EJ48" s="117"/>
      <c r="EK48" s="117"/>
      <c r="EL48" s="117"/>
      <c r="EM48" s="117"/>
      <c r="EN48" s="117"/>
      <c r="EO48" s="117"/>
      <c r="EP48" s="117"/>
      <c r="EQ48" s="117"/>
      <c r="ER48" s="117"/>
      <c r="ES48" s="117"/>
      <c r="ET48" s="117"/>
      <c r="EU48" s="117"/>
      <c r="EV48" s="117"/>
      <c r="EW48" s="117"/>
      <c r="EX48" s="117"/>
      <c r="EY48" s="117"/>
      <c r="EZ48" s="117"/>
      <c r="FA48" s="117"/>
      <c r="FB48" s="117"/>
      <c r="FC48" s="28">
        <f t="shared" si="916"/>
        <v>0</v>
      </c>
      <c r="FD48" s="28"/>
    </row>
    <row r="49" spans="1:160" s="70" customFormat="1" ht="20.100000000000001" customHeight="1" x14ac:dyDescent="0.25">
      <c r="A49" s="73" t="str">
        <f>'key dates'!A42</f>
        <v>CURBING</v>
      </c>
      <c r="B49" s="74"/>
      <c r="C49" s="75">
        <f>'key dates'!D42</f>
        <v>2</v>
      </c>
      <c r="D49" s="119"/>
      <c r="E49" s="120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2"/>
      <c r="V49" s="122"/>
      <c r="W49" s="122"/>
      <c r="X49" s="122"/>
      <c r="Y49" s="122"/>
      <c r="Z49" s="122"/>
      <c r="AA49" s="122"/>
      <c r="AB49" s="122" t="s">
        <v>59</v>
      </c>
      <c r="AC49" s="122"/>
      <c r="AD49" s="122"/>
      <c r="AE49" s="121"/>
      <c r="AF49" s="121"/>
      <c r="AG49" s="121"/>
      <c r="AH49" s="121"/>
      <c r="AI49" s="121"/>
      <c r="AJ49" s="121"/>
      <c r="AK49" s="121"/>
      <c r="AL49" s="121"/>
      <c r="AM49" s="121" t="s">
        <v>59</v>
      </c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1"/>
      <c r="DV49" s="121"/>
      <c r="DW49" s="121"/>
      <c r="DX49" s="121"/>
      <c r="DY49" s="121"/>
      <c r="DZ49" s="121"/>
      <c r="EA49" s="121"/>
      <c r="EB49" s="121"/>
      <c r="EC49" s="121"/>
      <c r="ED49" s="121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69">
        <f t="shared" si="916"/>
        <v>2</v>
      </c>
      <c r="FD49" s="69"/>
    </row>
    <row r="50" spans="1:160" s="1" customFormat="1" ht="20.100000000000001" customHeight="1" x14ac:dyDescent="0.25">
      <c r="A50" s="44" t="str">
        <f>'key dates'!A43</f>
        <v>GUIDERAIL</v>
      </c>
      <c r="B50" s="45"/>
      <c r="C50" s="46">
        <f>'key dates'!D43</f>
        <v>0</v>
      </c>
      <c r="D50" s="123"/>
      <c r="E50" s="116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  <c r="CC50" s="117"/>
      <c r="CD50" s="117"/>
      <c r="CE50" s="117"/>
      <c r="CF50" s="117"/>
      <c r="CG50" s="117"/>
      <c r="CH50" s="117"/>
      <c r="CI50" s="117"/>
      <c r="CJ50" s="117"/>
      <c r="CK50" s="117"/>
      <c r="CL50" s="117"/>
      <c r="CM50" s="117"/>
      <c r="CN50" s="117"/>
      <c r="CO50" s="117"/>
      <c r="CP50" s="117"/>
      <c r="CQ50" s="117"/>
      <c r="CR50" s="117"/>
      <c r="CS50" s="117"/>
      <c r="CT50" s="117"/>
      <c r="CU50" s="117"/>
      <c r="CV50" s="117"/>
      <c r="CW50" s="117"/>
      <c r="CX50" s="117"/>
      <c r="CY50" s="117"/>
      <c r="CZ50" s="117"/>
      <c r="DA50" s="117"/>
      <c r="DB50" s="117"/>
      <c r="DC50" s="117"/>
      <c r="DD50" s="117"/>
      <c r="DE50" s="117"/>
      <c r="DF50" s="117"/>
      <c r="DG50" s="117"/>
      <c r="DH50" s="117"/>
      <c r="DI50" s="117"/>
      <c r="DJ50" s="117"/>
      <c r="DK50" s="117"/>
      <c r="DL50" s="117"/>
      <c r="DM50" s="117"/>
      <c r="DN50" s="117"/>
      <c r="DO50" s="117"/>
      <c r="DP50" s="117"/>
      <c r="DQ50" s="117"/>
      <c r="DR50" s="117"/>
      <c r="DS50" s="117"/>
      <c r="DT50" s="117"/>
      <c r="DU50" s="117"/>
      <c r="DV50" s="117"/>
      <c r="DW50" s="117"/>
      <c r="DX50" s="117"/>
      <c r="DY50" s="117"/>
      <c r="DZ50" s="117"/>
      <c r="EA50" s="117"/>
      <c r="EB50" s="117"/>
      <c r="EC50" s="117"/>
      <c r="ED50" s="117"/>
      <c r="EE50" s="117"/>
      <c r="EF50" s="117"/>
      <c r="EG50" s="117"/>
      <c r="EH50" s="117"/>
      <c r="EI50" s="117"/>
      <c r="EJ50" s="117"/>
      <c r="EK50" s="117"/>
      <c r="EL50" s="117"/>
      <c r="EM50" s="117"/>
      <c r="EN50" s="117"/>
      <c r="EO50" s="117"/>
      <c r="EP50" s="117"/>
      <c r="EQ50" s="117"/>
      <c r="ER50" s="117"/>
      <c r="ES50" s="117"/>
      <c r="ET50" s="117"/>
      <c r="EU50" s="117"/>
      <c r="EV50" s="117"/>
      <c r="EW50" s="117"/>
      <c r="EX50" s="117"/>
      <c r="EY50" s="117"/>
      <c r="EZ50" s="117"/>
      <c r="FA50" s="117"/>
      <c r="FB50" s="117"/>
      <c r="FC50" s="28">
        <f t="shared" si="916"/>
        <v>0</v>
      </c>
      <c r="FD50" s="28"/>
    </row>
    <row r="51" spans="1:160" s="70" customFormat="1" ht="20.100000000000001" customHeight="1" x14ac:dyDescent="0.25">
      <c r="A51" s="73" t="str">
        <f>'key dates'!A44</f>
        <v>RIP-RAP</v>
      </c>
      <c r="B51" s="74"/>
      <c r="C51" s="75">
        <f>'key dates'!D44</f>
        <v>0</v>
      </c>
      <c r="D51" s="119"/>
      <c r="E51" s="120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69">
        <f t="shared" si="916"/>
        <v>0</v>
      </c>
      <c r="FD51" s="69"/>
    </row>
    <row r="52" spans="1:160" s="1" customFormat="1" ht="20.100000000000001" customHeight="1" x14ac:dyDescent="0.25">
      <c r="A52" s="44" t="str">
        <f>'key dates'!A45</f>
        <v>TEMPORARY SHEETING</v>
      </c>
      <c r="B52" s="45"/>
      <c r="C52" s="46">
        <f>'key dates'!D45</f>
        <v>0</v>
      </c>
      <c r="D52" s="123"/>
      <c r="E52" s="116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  <c r="DE52" s="117"/>
      <c r="DF52" s="117"/>
      <c r="DG52" s="117"/>
      <c r="DH52" s="117"/>
      <c r="DI52" s="117"/>
      <c r="DJ52" s="117"/>
      <c r="DK52" s="117"/>
      <c r="DL52" s="117"/>
      <c r="DM52" s="117"/>
      <c r="DN52" s="117"/>
      <c r="DO52" s="117"/>
      <c r="DP52" s="117"/>
      <c r="DQ52" s="117"/>
      <c r="DR52" s="117"/>
      <c r="DS52" s="117"/>
      <c r="DT52" s="117"/>
      <c r="DU52" s="117"/>
      <c r="DV52" s="117"/>
      <c r="DW52" s="117"/>
      <c r="DX52" s="117"/>
      <c r="DY52" s="117"/>
      <c r="DZ52" s="117"/>
      <c r="EA52" s="117"/>
      <c r="EB52" s="117"/>
      <c r="EC52" s="117"/>
      <c r="ED52" s="117"/>
      <c r="EE52" s="117"/>
      <c r="EF52" s="117"/>
      <c r="EG52" s="117"/>
      <c r="EH52" s="117"/>
      <c r="EI52" s="117"/>
      <c r="EJ52" s="117"/>
      <c r="EK52" s="117"/>
      <c r="EL52" s="117"/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28">
        <f t="shared" si="916"/>
        <v>0</v>
      </c>
      <c r="FD52" s="28"/>
    </row>
    <row r="53" spans="1:160" s="70" customFormat="1" ht="20.100000000000001" customHeight="1" x14ac:dyDescent="0.25">
      <c r="A53" s="73" t="str">
        <f>'key dates'!A46</f>
        <v>COFFERDAM AND DEWATERING</v>
      </c>
      <c r="B53" s="74"/>
      <c r="C53" s="75">
        <f>'key dates'!D46</f>
        <v>0</v>
      </c>
      <c r="D53" s="119"/>
      <c r="E53" s="120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  <c r="DK53" s="121"/>
      <c r="DL53" s="121"/>
      <c r="DM53" s="121"/>
      <c r="DN53" s="121"/>
      <c r="DO53" s="121"/>
      <c r="DP53" s="121"/>
      <c r="DQ53" s="121"/>
      <c r="DR53" s="121"/>
      <c r="DS53" s="121"/>
      <c r="DT53" s="121"/>
      <c r="DU53" s="121"/>
      <c r="DV53" s="121"/>
      <c r="DW53" s="121"/>
      <c r="DX53" s="121"/>
      <c r="DY53" s="121"/>
      <c r="DZ53" s="121"/>
      <c r="EA53" s="121"/>
      <c r="EB53" s="121"/>
      <c r="EC53" s="121"/>
      <c r="ED53" s="121"/>
      <c r="EE53" s="121"/>
      <c r="EF53" s="121"/>
      <c r="EG53" s="121"/>
      <c r="EH53" s="121"/>
      <c r="EI53" s="121"/>
      <c r="EJ53" s="121"/>
      <c r="EK53" s="121"/>
      <c r="EL53" s="121"/>
      <c r="EM53" s="121"/>
      <c r="EN53" s="121"/>
      <c r="EO53" s="121"/>
      <c r="EP53" s="121"/>
      <c r="EQ53" s="121"/>
      <c r="ER53" s="121"/>
      <c r="ES53" s="121"/>
      <c r="ET53" s="121"/>
      <c r="EU53" s="121"/>
      <c r="EV53" s="121"/>
      <c r="EW53" s="121"/>
      <c r="EX53" s="121"/>
      <c r="EY53" s="121"/>
      <c r="EZ53" s="121"/>
      <c r="FA53" s="121"/>
      <c r="FB53" s="121"/>
      <c r="FC53" s="69">
        <f t="shared" si="916"/>
        <v>0</v>
      </c>
      <c r="FD53" s="69"/>
    </row>
    <row r="54" spans="1:160" s="1" customFormat="1" ht="20.100000000000001" customHeight="1" x14ac:dyDescent="0.25">
      <c r="A54" s="44" t="str">
        <f>'key dates'!A47</f>
        <v>STRUCTURE EXCAVATION</v>
      </c>
      <c r="B54" s="45"/>
      <c r="C54" s="46">
        <f>'key dates'!D47</f>
        <v>0</v>
      </c>
      <c r="D54" s="123"/>
      <c r="E54" s="116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  <c r="DE54" s="117"/>
      <c r="DF54" s="117"/>
      <c r="DG54" s="117"/>
      <c r="DH54" s="117"/>
      <c r="DI54" s="117"/>
      <c r="DJ54" s="117"/>
      <c r="DK54" s="117"/>
      <c r="DL54" s="117"/>
      <c r="DM54" s="117"/>
      <c r="DN54" s="117"/>
      <c r="DO54" s="117"/>
      <c r="DP54" s="117"/>
      <c r="DQ54" s="117"/>
      <c r="DR54" s="117"/>
      <c r="DS54" s="117"/>
      <c r="DT54" s="117"/>
      <c r="DU54" s="117"/>
      <c r="DV54" s="117"/>
      <c r="DW54" s="117"/>
      <c r="DX54" s="117"/>
      <c r="DY54" s="117"/>
      <c r="DZ54" s="117"/>
      <c r="EA54" s="117"/>
      <c r="EB54" s="117"/>
      <c r="EC54" s="117"/>
      <c r="ED54" s="117"/>
      <c r="EE54" s="117"/>
      <c r="EF54" s="117"/>
      <c r="EG54" s="117"/>
      <c r="EH54" s="117"/>
      <c r="EI54" s="117"/>
      <c r="EJ54" s="117"/>
      <c r="EK54" s="117"/>
      <c r="EL54" s="117"/>
      <c r="EM54" s="117"/>
      <c r="EN54" s="117"/>
      <c r="EO54" s="117"/>
      <c r="EP54" s="117"/>
      <c r="EQ54" s="117"/>
      <c r="ER54" s="117"/>
      <c r="ES54" s="117"/>
      <c r="ET54" s="117"/>
      <c r="EU54" s="117"/>
      <c r="EV54" s="117"/>
      <c r="EW54" s="117"/>
      <c r="EX54" s="117"/>
      <c r="EY54" s="117"/>
      <c r="EZ54" s="117"/>
      <c r="FA54" s="117"/>
      <c r="FB54" s="117"/>
      <c r="FC54" s="28">
        <f t="shared" ref="FC54:FC85" si="917">COUNTIF(D54:FB54,"=X")</f>
        <v>0</v>
      </c>
      <c r="FD54" s="28"/>
    </row>
    <row r="55" spans="1:160" s="70" customFormat="1" ht="20.100000000000001" customHeight="1" x14ac:dyDescent="0.25">
      <c r="A55" s="73" t="str">
        <f>'key dates'!A48</f>
        <v>PILES/TEST PILES</v>
      </c>
      <c r="B55" s="74"/>
      <c r="C55" s="75">
        <f>'key dates'!D48</f>
        <v>0</v>
      </c>
      <c r="D55" s="119"/>
      <c r="E55" s="124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1"/>
      <c r="DT55" s="121"/>
      <c r="DU55" s="121"/>
      <c r="DV55" s="121"/>
      <c r="DW55" s="121"/>
      <c r="DX55" s="121"/>
      <c r="DY55" s="121"/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69">
        <f t="shared" si="917"/>
        <v>0</v>
      </c>
      <c r="FD55" s="69"/>
    </row>
    <row r="56" spans="1:160" s="1" customFormat="1" ht="20.100000000000001" customHeight="1" x14ac:dyDescent="0.25">
      <c r="A56" s="44" t="str">
        <f>'key dates'!A49</f>
        <v>TEMPORARY STRUCTURES</v>
      </c>
      <c r="B56" s="45"/>
      <c r="C56" s="46">
        <f>'key dates'!D49</f>
        <v>0</v>
      </c>
      <c r="D56" s="123"/>
      <c r="E56" s="126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  <c r="DE56" s="117"/>
      <c r="DF56" s="117"/>
      <c r="DG56" s="117"/>
      <c r="DH56" s="117"/>
      <c r="DI56" s="117"/>
      <c r="DJ56" s="117"/>
      <c r="DK56" s="117"/>
      <c r="DL56" s="117"/>
      <c r="DM56" s="117"/>
      <c r="DN56" s="117"/>
      <c r="DO56" s="117"/>
      <c r="DP56" s="117"/>
      <c r="DQ56" s="117"/>
      <c r="DR56" s="117"/>
      <c r="DS56" s="117"/>
      <c r="DT56" s="117"/>
      <c r="DU56" s="117"/>
      <c r="DV56" s="117"/>
      <c r="DW56" s="117"/>
      <c r="DX56" s="117"/>
      <c r="DY56" s="117"/>
      <c r="DZ56" s="117"/>
      <c r="EA56" s="117"/>
      <c r="EB56" s="117"/>
      <c r="EC56" s="117"/>
      <c r="ED56" s="117"/>
      <c r="EE56" s="117"/>
      <c r="EF56" s="117"/>
      <c r="EG56" s="117"/>
      <c r="EH56" s="117"/>
      <c r="EI56" s="117"/>
      <c r="EJ56" s="117"/>
      <c r="EK56" s="117"/>
      <c r="EL56" s="117"/>
      <c r="EM56" s="117"/>
      <c r="EN56" s="117"/>
      <c r="EO56" s="117"/>
      <c r="EP56" s="117"/>
      <c r="EQ56" s="117"/>
      <c r="ER56" s="117"/>
      <c r="ES56" s="117"/>
      <c r="ET56" s="117"/>
      <c r="EU56" s="117"/>
      <c r="EV56" s="117"/>
      <c r="EW56" s="117"/>
      <c r="EX56" s="117"/>
      <c r="EY56" s="117"/>
      <c r="EZ56" s="117"/>
      <c r="FA56" s="117"/>
      <c r="FB56" s="117"/>
      <c r="FC56" s="28">
        <f t="shared" si="917"/>
        <v>0</v>
      </c>
      <c r="FD56" s="28"/>
    </row>
    <row r="57" spans="1:160" s="70" customFormat="1" ht="20.100000000000001" customHeight="1" x14ac:dyDescent="0.25">
      <c r="A57" s="73" t="str">
        <f>'key dates'!A50</f>
        <v>REMOVAL OF SUPERSTRUCTURE</v>
      </c>
      <c r="B57" s="74"/>
      <c r="C57" s="75">
        <f>'key dates'!D50</f>
        <v>0</v>
      </c>
      <c r="D57" s="119"/>
      <c r="E57" s="124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69">
        <f t="shared" si="917"/>
        <v>0</v>
      </c>
      <c r="FD57" s="69"/>
    </row>
    <row r="58" spans="1:160" s="1" customFormat="1" ht="20.100000000000001" customHeight="1" x14ac:dyDescent="0.25">
      <c r="A58" s="44" t="str">
        <f>'key dates'!A51</f>
        <v>SUBSTRUCTURE</v>
      </c>
      <c r="B58" s="45"/>
      <c r="C58" s="46">
        <f>'key dates'!D51</f>
        <v>0</v>
      </c>
      <c r="D58" s="123"/>
      <c r="E58" s="126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17"/>
      <c r="CG58" s="117"/>
      <c r="CH58" s="117"/>
      <c r="CI58" s="117"/>
      <c r="CJ58" s="117"/>
      <c r="CK58" s="117"/>
      <c r="CL58" s="117"/>
      <c r="CM58" s="117"/>
      <c r="CN58" s="117"/>
      <c r="CO58" s="117"/>
      <c r="CP58" s="117"/>
      <c r="CQ58" s="117"/>
      <c r="CR58" s="117"/>
      <c r="CS58" s="117"/>
      <c r="CT58" s="117"/>
      <c r="CU58" s="117"/>
      <c r="CV58" s="117"/>
      <c r="CW58" s="117"/>
      <c r="CX58" s="117"/>
      <c r="CY58" s="117"/>
      <c r="CZ58" s="117"/>
      <c r="DA58" s="117"/>
      <c r="DB58" s="117"/>
      <c r="DC58" s="117"/>
      <c r="DD58" s="117"/>
      <c r="DE58" s="117"/>
      <c r="DF58" s="117"/>
      <c r="DG58" s="117"/>
      <c r="DH58" s="117"/>
      <c r="DI58" s="117"/>
      <c r="DJ58" s="117"/>
      <c r="DK58" s="117"/>
      <c r="DL58" s="117"/>
      <c r="DM58" s="117"/>
      <c r="DN58" s="117"/>
      <c r="DO58" s="117"/>
      <c r="DP58" s="117"/>
      <c r="DQ58" s="117"/>
      <c r="DR58" s="117"/>
      <c r="DS58" s="117"/>
      <c r="DT58" s="117"/>
      <c r="DU58" s="117"/>
      <c r="DV58" s="117"/>
      <c r="DW58" s="117"/>
      <c r="DX58" s="117"/>
      <c r="DY58" s="117"/>
      <c r="DZ58" s="117"/>
      <c r="EA58" s="117"/>
      <c r="EB58" s="117"/>
      <c r="EC58" s="117"/>
      <c r="ED58" s="117"/>
      <c r="EE58" s="117"/>
      <c r="EF58" s="117"/>
      <c r="EG58" s="117"/>
      <c r="EH58" s="117"/>
      <c r="EI58" s="117"/>
      <c r="EJ58" s="117"/>
      <c r="EK58" s="117"/>
      <c r="EL58" s="117"/>
      <c r="EM58" s="117"/>
      <c r="EN58" s="117"/>
      <c r="EO58" s="117"/>
      <c r="EP58" s="117"/>
      <c r="EQ58" s="117"/>
      <c r="ER58" s="117"/>
      <c r="ES58" s="117"/>
      <c r="ET58" s="117"/>
      <c r="EU58" s="117"/>
      <c r="EV58" s="117"/>
      <c r="EW58" s="117"/>
      <c r="EX58" s="117"/>
      <c r="EY58" s="117"/>
      <c r="EZ58" s="117"/>
      <c r="FA58" s="117"/>
      <c r="FB58" s="117"/>
      <c r="FC58" s="28">
        <f t="shared" si="917"/>
        <v>0</v>
      </c>
      <c r="FD58" s="28"/>
    </row>
    <row r="59" spans="1:160" s="70" customFormat="1" ht="20.100000000000001" customHeight="1" x14ac:dyDescent="0.25">
      <c r="A59" s="73" t="str">
        <f>'key dates'!A52</f>
        <v>SUPERSTRUCTURE</v>
      </c>
      <c r="B59" s="74"/>
      <c r="C59" s="75">
        <f>'key dates'!D52</f>
        <v>0</v>
      </c>
      <c r="D59" s="119"/>
      <c r="E59" s="120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  <c r="DK59" s="121"/>
      <c r="DL59" s="121"/>
      <c r="DM59" s="121"/>
      <c r="DN59" s="121"/>
      <c r="DO59" s="121"/>
      <c r="DP59" s="121"/>
      <c r="DQ59" s="121"/>
      <c r="DR59" s="121"/>
      <c r="DS59" s="121"/>
      <c r="DT59" s="121"/>
      <c r="DU59" s="121"/>
      <c r="DV59" s="121"/>
      <c r="DW59" s="121"/>
      <c r="DX59" s="121"/>
      <c r="DY59" s="121"/>
      <c r="DZ59" s="121"/>
      <c r="EA59" s="121"/>
      <c r="EB59" s="121"/>
      <c r="EC59" s="121"/>
      <c r="ED59" s="121"/>
      <c r="EE59" s="121"/>
      <c r="EF59" s="121"/>
      <c r="EG59" s="121"/>
      <c r="EH59" s="121"/>
      <c r="EI59" s="121"/>
      <c r="EJ59" s="121"/>
      <c r="EK59" s="121"/>
      <c r="EL59" s="121"/>
      <c r="EM59" s="121"/>
      <c r="EN59" s="121"/>
      <c r="EO59" s="121"/>
      <c r="EP59" s="121"/>
      <c r="EQ59" s="121"/>
      <c r="ER59" s="121"/>
      <c r="ES59" s="121"/>
      <c r="ET59" s="121"/>
      <c r="EU59" s="121"/>
      <c r="EV59" s="121"/>
      <c r="EW59" s="121"/>
      <c r="EX59" s="121"/>
      <c r="EY59" s="121"/>
      <c r="EZ59" s="121"/>
      <c r="FA59" s="121"/>
      <c r="FB59" s="121"/>
      <c r="FC59" s="69">
        <f t="shared" si="917"/>
        <v>0</v>
      </c>
      <c r="FD59" s="69"/>
    </row>
    <row r="60" spans="1:160" s="1" customFormat="1" ht="20.100000000000001" customHeight="1" x14ac:dyDescent="0.25">
      <c r="A60" s="44" t="str">
        <f>'key dates'!A53</f>
        <v>RETAINING WALLS</v>
      </c>
      <c r="B60" s="45"/>
      <c r="C60" s="46">
        <f>'key dates'!D53</f>
        <v>0</v>
      </c>
      <c r="D60" s="123"/>
      <c r="E60" s="116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117"/>
      <c r="BT60" s="117"/>
      <c r="BU60" s="117"/>
      <c r="BV60" s="117"/>
      <c r="BW60" s="117"/>
      <c r="BX60" s="117"/>
      <c r="BY60" s="117"/>
      <c r="BZ60" s="117"/>
      <c r="CA60" s="117"/>
      <c r="CB60" s="117"/>
      <c r="CC60" s="117"/>
      <c r="CD60" s="117"/>
      <c r="CE60" s="117"/>
      <c r="CF60" s="117"/>
      <c r="CG60" s="117"/>
      <c r="CH60" s="117"/>
      <c r="CI60" s="117"/>
      <c r="CJ60" s="117"/>
      <c r="CK60" s="117"/>
      <c r="CL60" s="117"/>
      <c r="CM60" s="117"/>
      <c r="CN60" s="117"/>
      <c r="CO60" s="117"/>
      <c r="CP60" s="117"/>
      <c r="CQ60" s="117"/>
      <c r="CR60" s="117"/>
      <c r="CS60" s="117"/>
      <c r="CT60" s="117"/>
      <c r="CU60" s="117"/>
      <c r="CV60" s="117"/>
      <c r="CW60" s="117"/>
      <c r="CX60" s="117"/>
      <c r="CY60" s="117"/>
      <c r="CZ60" s="117"/>
      <c r="DA60" s="117"/>
      <c r="DB60" s="117"/>
      <c r="DC60" s="117"/>
      <c r="DD60" s="117"/>
      <c r="DE60" s="117"/>
      <c r="DF60" s="117"/>
      <c r="DG60" s="117"/>
      <c r="DH60" s="117"/>
      <c r="DI60" s="117"/>
      <c r="DJ60" s="117"/>
      <c r="DK60" s="117"/>
      <c r="DL60" s="117"/>
      <c r="DM60" s="117"/>
      <c r="DN60" s="117"/>
      <c r="DO60" s="117"/>
      <c r="DP60" s="117"/>
      <c r="DQ60" s="117"/>
      <c r="DR60" s="117"/>
      <c r="DS60" s="117"/>
      <c r="DT60" s="117"/>
      <c r="DU60" s="117"/>
      <c r="DV60" s="117"/>
      <c r="DW60" s="117"/>
      <c r="DX60" s="117"/>
      <c r="DY60" s="117"/>
      <c r="DZ60" s="117"/>
      <c r="EA60" s="117"/>
      <c r="EB60" s="117"/>
      <c r="EC60" s="117"/>
      <c r="ED60" s="117"/>
      <c r="EE60" s="117"/>
      <c r="EF60" s="117"/>
      <c r="EG60" s="117"/>
      <c r="EH60" s="117"/>
      <c r="EI60" s="117"/>
      <c r="EJ60" s="117"/>
      <c r="EK60" s="117"/>
      <c r="EL60" s="117"/>
      <c r="EM60" s="117"/>
      <c r="EN60" s="117"/>
      <c r="EO60" s="117"/>
      <c r="EP60" s="117"/>
      <c r="EQ60" s="117"/>
      <c r="ER60" s="117"/>
      <c r="ES60" s="117"/>
      <c r="ET60" s="117"/>
      <c r="EU60" s="117"/>
      <c r="EV60" s="117"/>
      <c r="EW60" s="117"/>
      <c r="EX60" s="117"/>
      <c r="EY60" s="117"/>
      <c r="EZ60" s="117"/>
      <c r="FA60" s="117"/>
      <c r="FB60" s="117"/>
      <c r="FC60" s="28">
        <f t="shared" si="917"/>
        <v>0</v>
      </c>
      <c r="FD60" s="28"/>
    </row>
    <row r="61" spans="1:160" s="70" customFormat="1" ht="20.100000000000001" customHeight="1" x14ac:dyDescent="0.25">
      <c r="A61" s="73" t="str">
        <f>'key dates'!A54</f>
        <v>BEARING PADS</v>
      </c>
      <c r="B61" s="74"/>
      <c r="C61" s="75">
        <f>'key dates'!D54</f>
        <v>0</v>
      </c>
      <c r="D61" s="119"/>
      <c r="E61" s="120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  <c r="DK61" s="121"/>
      <c r="DL61" s="121"/>
      <c r="DM61" s="121"/>
      <c r="DN61" s="121"/>
      <c r="DO61" s="121"/>
      <c r="DP61" s="121"/>
      <c r="DQ61" s="121"/>
      <c r="DR61" s="121"/>
      <c r="DS61" s="121"/>
      <c r="DT61" s="121"/>
      <c r="DU61" s="121"/>
      <c r="DV61" s="121"/>
      <c r="DW61" s="121"/>
      <c r="DX61" s="121"/>
      <c r="DY61" s="121"/>
      <c r="DZ61" s="121"/>
      <c r="EA61" s="121"/>
      <c r="EB61" s="121"/>
      <c r="EC61" s="121"/>
      <c r="ED61" s="121"/>
      <c r="EE61" s="121"/>
      <c r="EF61" s="121"/>
      <c r="EG61" s="121"/>
      <c r="EH61" s="121"/>
      <c r="EI61" s="121"/>
      <c r="EJ61" s="121"/>
      <c r="EK61" s="121"/>
      <c r="EL61" s="121"/>
      <c r="EM61" s="121"/>
      <c r="EN61" s="121"/>
      <c r="EO61" s="121"/>
      <c r="EP61" s="121"/>
      <c r="EQ61" s="121"/>
      <c r="ER61" s="121"/>
      <c r="ES61" s="121"/>
      <c r="ET61" s="121"/>
      <c r="EU61" s="121"/>
      <c r="EV61" s="121"/>
      <c r="EW61" s="121"/>
      <c r="EX61" s="121"/>
      <c r="EY61" s="121"/>
      <c r="EZ61" s="121"/>
      <c r="FA61" s="121"/>
      <c r="FB61" s="121"/>
      <c r="FC61" s="69">
        <f t="shared" si="917"/>
        <v>0</v>
      </c>
      <c r="FD61" s="69"/>
    </row>
    <row r="62" spans="1:160" s="1" customFormat="1" ht="20.100000000000001" customHeight="1" x14ac:dyDescent="0.25">
      <c r="A62" s="44" t="str">
        <f>'key dates'!A55</f>
        <v>STRUCTURAL STEEL FABRICATION</v>
      </c>
      <c r="B62" s="45"/>
      <c r="C62" s="46">
        <f>'key dates'!D55</f>
        <v>0</v>
      </c>
      <c r="D62" s="123"/>
      <c r="E62" s="116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117"/>
      <c r="BR62" s="117"/>
      <c r="BS62" s="117"/>
      <c r="BT62" s="117"/>
      <c r="BU62" s="117"/>
      <c r="BV62" s="117"/>
      <c r="BW62" s="117"/>
      <c r="BX62" s="117"/>
      <c r="BY62" s="117"/>
      <c r="BZ62" s="117"/>
      <c r="CA62" s="117"/>
      <c r="CB62" s="117"/>
      <c r="CC62" s="117"/>
      <c r="CD62" s="117"/>
      <c r="CE62" s="117"/>
      <c r="CF62" s="117"/>
      <c r="CG62" s="117"/>
      <c r="CH62" s="117"/>
      <c r="CI62" s="117"/>
      <c r="CJ62" s="117"/>
      <c r="CK62" s="117"/>
      <c r="CL62" s="117"/>
      <c r="CM62" s="117"/>
      <c r="CN62" s="117"/>
      <c r="CO62" s="117"/>
      <c r="CP62" s="117"/>
      <c r="CQ62" s="117"/>
      <c r="CR62" s="117"/>
      <c r="CS62" s="117"/>
      <c r="CT62" s="117"/>
      <c r="CU62" s="117"/>
      <c r="CV62" s="117"/>
      <c r="CW62" s="117"/>
      <c r="CX62" s="117"/>
      <c r="CY62" s="117"/>
      <c r="CZ62" s="117"/>
      <c r="DA62" s="117"/>
      <c r="DB62" s="117"/>
      <c r="DC62" s="117"/>
      <c r="DD62" s="117"/>
      <c r="DE62" s="117"/>
      <c r="DF62" s="117"/>
      <c r="DG62" s="117"/>
      <c r="DH62" s="117"/>
      <c r="DI62" s="117"/>
      <c r="DJ62" s="117"/>
      <c r="DK62" s="117"/>
      <c r="DL62" s="117"/>
      <c r="DM62" s="117"/>
      <c r="DN62" s="117"/>
      <c r="DO62" s="117"/>
      <c r="DP62" s="117"/>
      <c r="DQ62" s="117"/>
      <c r="DR62" s="117"/>
      <c r="DS62" s="117"/>
      <c r="DT62" s="117"/>
      <c r="DU62" s="117"/>
      <c r="DV62" s="117"/>
      <c r="DW62" s="117"/>
      <c r="DX62" s="117"/>
      <c r="DY62" s="117"/>
      <c r="DZ62" s="117"/>
      <c r="EA62" s="117"/>
      <c r="EB62" s="117"/>
      <c r="EC62" s="117"/>
      <c r="ED62" s="117"/>
      <c r="EE62" s="117"/>
      <c r="EF62" s="117"/>
      <c r="EG62" s="117"/>
      <c r="EH62" s="117"/>
      <c r="EI62" s="117"/>
      <c r="EJ62" s="117"/>
      <c r="EK62" s="117"/>
      <c r="EL62" s="117"/>
      <c r="EM62" s="117"/>
      <c r="EN62" s="117"/>
      <c r="EO62" s="117"/>
      <c r="EP62" s="117"/>
      <c r="EQ62" s="117"/>
      <c r="ER62" s="117"/>
      <c r="ES62" s="117"/>
      <c r="ET62" s="117"/>
      <c r="EU62" s="117"/>
      <c r="EV62" s="117"/>
      <c r="EW62" s="117"/>
      <c r="EX62" s="117"/>
      <c r="EY62" s="117"/>
      <c r="EZ62" s="117"/>
      <c r="FA62" s="117"/>
      <c r="FB62" s="117"/>
      <c r="FC62" s="28">
        <f t="shared" si="917"/>
        <v>0</v>
      </c>
      <c r="FD62" s="28"/>
    </row>
    <row r="63" spans="1:160" s="70" customFormat="1" ht="20.100000000000001" customHeight="1" x14ac:dyDescent="0.25">
      <c r="A63" s="73" t="str">
        <f>'key dates'!A56</f>
        <v>STRUCTURAL STEEL DELIVERY</v>
      </c>
      <c r="B63" s="74"/>
      <c r="C63" s="75">
        <f>'key dates'!D56</f>
        <v>0</v>
      </c>
      <c r="D63" s="119"/>
      <c r="E63" s="120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69">
        <f t="shared" si="917"/>
        <v>0</v>
      </c>
      <c r="FD63" s="69"/>
    </row>
    <row r="64" spans="1:160" s="1" customFormat="1" ht="20.100000000000001" customHeight="1" x14ac:dyDescent="0.25">
      <c r="A64" s="44" t="str">
        <f>'key dates'!A57</f>
        <v>PAINTING</v>
      </c>
      <c r="B64" s="45"/>
      <c r="C64" s="46">
        <f>'key dates'!D57</f>
        <v>0</v>
      </c>
      <c r="D64" s="123"/>
      <c r="E64" s="116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7"/>
      <c r="BV64" s="117"/>
      <c r="BW64" s="117"/>
      <c r="BX64" s="117"/>
      <c r="BY64" s="117"/>
      <c r="BZ64" s="117"/>
      <c r="CA64" s="117"/>
      <c r="CB64" s="117"/>
      <c r="CC64" s="117"/>
      <c r="CD64" s="117"/>
      <c r="CE64" s="117"/>
      <c r="CF64" s="117"/>
      <c r="CG64" s="117"/>
      <c r="CH64" s="117"/>
      <c r="CI64" s="117"/>
      <c r="CJ64" s="117"/>
      <c r="CK64" s="117"/>
      <c r="CL64" s="117"/>
      <c r="CM64" s="117"/>
      <c r="CN64" s="117"/>
      <c r="CO64" s="117"/>
      <c r="CP64" s="117"/>
      <c r="CQ64" s="117"/>
      <c r="CR64" s="117"/>
      <c r="CS64" s="117"/>
      <c r="CT64" s="117"/>
      <c r="CU64" s="117"/>
      <c r="CV64" s="117"/>
      <c r="CW64" s="117"/>
      <c r="CX64" s="117"/>
      <c r="CY64" s="117"/>
      <c r="CZ64" s="117"/>
      <c r="DA64" s="117"/>
      <c r="DB64" s="117"/>
      <c r="DC64" s="117"/>
      <c r="DD64" s="117"/>
      <c r="DE64" s="117"/>
      <c r="DF64" s="117"/>
      <c r="DG64" s="117"/>
      <c r="DH64" s="117"/>
      <c r="DI64" s="117"/>
      <c r="DJ64" s="117"/>
      <c r="DK64" s="117"/>
      <c r="DL64" s="117"/>
      <c r="DM64" s="117"/>
      <c r="DN64" s="117"/>
      <c r="DO64" s="117"/>
      <c r="DP64" s="117"/>
      <c r="DQ64" s="117"/>
      <c r="DR64" s="117"/>
      <c r="DS64" s="117"/>
      <c r="DT64" s="117"/>
      <c r="DU64" s="117"/>
      <c r="DV64" s="117"/>
      <c r="DW64" s="117"/>
      <c r="DX64" s="117"/>
      <c r="DY64" s="117"/>
      <c r="DZ64" s="117"/>
      <c r="EA64" s="117"/>
      <c r="EB64" s="117"/>
      <c r="EC64" s="117"/>
      <c r="ED64" s="117"/>
      <c r="EE64" s="117"/>
      <c r="EF64" s="117"/>
      <c r="EG64" s="117"/>
      <c r="EH64" s="117"/>
      <c r="EI64" s="117"/>
      <c r="EJ64" s="117"/>
      <c r="EK64" s="117"/>
      <c r="EL64" s="117"/>
      <c r="EM64" s="117"/>
      <c r="EN64" s="117"/>
      <c r="EO64" s="117"/>
      <c r="EP64" s="117"/>
      <c r="EQ64" s="117"/>
      <c r="ER64" s="117"/>
      <c r="ES64" s="117"/>
      <c r="ET64" s="117"/>
      <c r="EU64" s="117"/>
      <c r="EV64" s="117"/>
      <c r="EW64" s="117"/>
      <c r="EX64" s="117"/>
      <c r="EY64" s="117"/>
      <c r="EZ64" s="117"/>
      <c r="FA64" s="117"/>
      <c r="FB64" s="117"/>
      <c r="FC64" s="28">
        <f t="shared" si="917"/>
        <v>0</v>
      </c>
      <c r="FD64" s="28"/>
    </row>
    <row r="65" spans="1:160" s="70" customFormat="1" ht="20.100000000000001" customHeight="1" x14ac:dyDescent="0.25">
      <c r="A65" s="73" t="str">
        <f>'key dates'!A58</f>
        <v>ILLUMINATION - BY LOCATION</v>
      </c>
      <c r="B65" s="74"/>
      <c r="C65" s="75">
        <f>'key dates'!D58</f>
        <v>0</v>
      </c>
      <c r="D65" s="119"/>
      <c r="E65" s="120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69">
        <f t="shared" si="917"/>
        <v>0</v>
      </c>
      <c r="FD65" s="69"/>
    </row>
    <row r="66" spans="1:160" s="1" customFormat="1" ht="20.100000000000001" customHeight="1" x14ac:dyDescent="0.25">
      <c r="A66" s="44" t="str">
        <f>'key dates'!A59</f>
        <v>SIGNALIZATION - BY INTERSECTION</v>
      </c>
      <c r="B66" s="45"/>
      <c r="C66" s="46">
        <f>'key dates'!D59</f>
        <v>0</v>
      </c>
      <c r="D66" s="123"/>
      <c r="E66" s="116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117"/>
      <c r="BR66" s="117"/>
      <c r="BS66" s="117"/>
      <c r="BT66" s="117"/>
      <c r="BU66" s="117"/>
      <c r="BV66" s="117"/>
      <c r="BW66" s="117"/>
      <c r="BX66" s="117"/>
      <c r="BY66" s="117"/>
      <c r="BZ66" s="117"/>
      <c r="CA66" s="117"/>
      <c r="CB66" s="117"/>
      <c r="CC66" s="117"/>
      <c r="CD66" s="117"/>
      <c r="CE66" s="117"/>
      <c r="CF66" s="117"/>
      <c r="CG66" s="117"/>
      <c r="CH66" s="117"/>
      <c r="CI66" s="117"/>
      <c r="CJ66" s="117"/>
      <c r="CK66" s="117"/>
      <c r="CL66" s="117"/>
      <c r="CM66" s="117"/>
      <c r="CN66" s="117"/>
      <c r="CO66" s="117"/>
      <c r="CP66" s="117"/>
      <c r="CQ66" s="117"/>
      <c r="CR66" s="117"/>
      <c r="CS66" s="117"/>
      <c r="CT66" s="117"/>
      <c r="CU66" s="117"/>
      <c r="CV66" s="117"/>
      <c r="CW66" s="117"/>
      <c r="CX66" s="117"/>
      <c r="CY66" s="117"/>
      <c r="CZ66" s="117"/>
      <c r="DA66" s="117"/>
      <c r="DB66" s="117"/>
      <c r="DC66" s="117"/>
      <c r="DD66" s="117"/>
      <c r="DE66" s="117"/>
      <c r="DF66" s="117"/>
      <c r="DG66" s="117"/>
      <c r="DH66" s="117"/>
      <c r="DI66" s="117"/>
      <c r="DJ66" s="117"/>
      <c r="DK66" s="117"/>
      <c r="DL66" s="117"/>
      <c r="DM66" s="117"/>
      <c r="DN66" s="117"/>
      <c r="DO66" s="117"/>
      <c r="DP66" s="117"/>
      <c r="DQ66" s="117"/>
      <c r="DR66" s="117"/>
      <c r="DS66" s="117"/>
      <c r="DT66" s="117"/>
      <c r="DU66" s="117"/>
      <c r="DV66" s="117"/>
      <c r="DW66" s="117"/>
      <c r="DX66" s="117"/>
      <c r="DY66" s="117"/>
      <c r="DZ66" s="117"/>
      <c r="EA66" s="117"/>
      <c r="EB66" s="117"/>
      <c r="EC66" s="117"/>
      <c r="ED66" s="117"/>
      <c r="EE66" s="117"/>
      <c r="EF66" s="117"/>
      <c r="EG66" s="117"/>
      <c r="EH66" s="117"/>
      <c r="EI66" s="117"/>
      <c r="EJ66" s="117"/>
      <c r="EK66" s="117"/>
      <c r="EL66" s="117"/>
      <c r="EM66" s="117"/>
      <c r="EN66" s="117"/>
      <c r="EO66" s="117"/>
      <c r="EP66" s="117"/>
      <c r="EQ66" s="117"/>
      <c r="ER66" s="117"/>
      <c r="ES66" s="117"/>
      <c r="ET66" s="117"/>
      <c r="EU66" s="117"/>
      <c r="EV66" s="117"/>
      <c r="EW66" s="117"/>
      <c r="EX66" s="117"/>
      <c r="EY66" s="117"/>
      <c r="EZ66" s="117"/>
      <c r="FA66" s="117"/>
      <c r="FB66" s="117"/>
      <c r="FC66" s="28">
        <f t="shared" si="917"/>
        <v>0</v>
      </c>
      <c r="FD66" s="28"/>
    </row>
    <row r="67" spans="1:160" s="70" customFormat="1" ht="20.100000000000001" customHeight="1" x14ac:dyDescent="0.25">
      <c r="A67" s="76" t="str">
        <f>'key dates'!A60</f>
        <v>TURF ESTABLISHMENT</v>
      </c>
      <c r="B67" s="77"/>
      <c r="C67" s="78">
        <f>'key dates'!D60</f>
        <v>0</v>
      </c>
      <c r="D67" s="119"/>
      <c r="E67" s="128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129"/>
      <c r="BE67" s="129"/>
      <c r="BF67" s="129"/>
      <c r="BG67" s="129"/>
      <c r="BH67" s="129"/>
      <c r="BI67" s="129"/>
      <c r="BJ67" s="129"/>
      <c r="BK67" s="129"/>
      <c r="BL67" s="129"/>
      <c r="BM67" s="129"/>
      <c r="BN67" s="129"/>
      <c r="BO67" s="129"/>
      <c r="BP67" s="129"/>
      <c r="BQ67" s="129"/>
      <c r="BR67" s="129"/>
      <c r="BS67" s="129"/>
      <c r="BT67" s="129"/>
      <c r="BU67" s="129"/>
      <c r="BV67" s="129"/>
      <c r="BW67" s="129"/>
      <c r="BX67" s="129"/>
      <c r="BY67" s="129"/>
      <c r="BZ67" s="129"/>
      <c r="CA67" s="129"/>
      <c r="CB67" s="129"/>
      <c r="CC67" s="129"/>
      <c r="CD67" s="129"/>
      <c r="CE67" s="129"/>
      <c r="CF67" s="129"/>
      <c r="CG67" s="129"/>
      <c r="CH67" s="129"/>
      <c r="CI67" s="129"/>
      <c r="CJ67" s="129"/>
      <c r="CK67" s="129"/>
      <c r="CL67" s="129"/>
      <c r="CM67" s="129"/>
      <c r="CN67" s="129"/>
      <c r="CO67" s="129"/>
      <c r="CP67" s="129"/>
      <c r="CQ67" s="129"/>
      <c r="CR67" s="129"/>
      <c r="CS67" s="129"/>
      <c r="CT67" s="129"/>
      <c r="CU67" s="129"/>
      <c r="CV67" s="129"/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69">
        <f t="shared" si="917"/>
        <v>0</v>
      </c>
      <c r="FD67" s="69"/>
    </row>
    <row r="68" spans="1:160" s="1" customFormat="1" ht="20.100000000000001" customHeight="1" x14ac:dyDescent="0.25">
      <c r="A68" s="47" t="str">
        <f>'key dates'!A61</f>
        <v>FACILITY - DIVISION 2 - EXISTING CONDITIONS</v>
      </c>
      <c r="B68" s="48"/>
      <c r="C68" s="49">
        <f>'key dates'!D61</f>
        <v>0</v>
      </c>
      <c r="D68" s="123"/>
      <c r="E68" s="131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132"/>
      <c r="BQ68" s="132"/>
      <c r="BR68" s="132"/>
      <c r="BS68" s="132"/>
      <c r="BT68" s="132"/>
      <c r="BU68" s="132"/>
      <c r="BV68" s="132"/>
      <c r="BW68" s="132"/>
      <c r="BX68" s="132"/>
      <c r="BY68" s="132"/>
      <c r="BZ68" s="132"/>
      <c r="CA68" s="132"/>
      <c r="CB68" s="132"/>
      <c r="CC68" s="132"/>
      <c r="CD68" s="132"/>
      <c r="CE68" s="132"/>
      <c r="CF68" s="132"/>
      <c r="CG68" s="132"/>
      <c r="CH68" s="132"/>
      <c r="CI68" s="132"/>
      <c r="CJ68" s="132"/>
      <c r="CK68" s="132"/>
      <c r="CL68" s="132"/>
      <c r="CM68" s="132"/>
      <c r="CN68" s="132"/>
      <c r="CO68" s="132"/>
      <c r="CP68" s="132"/>
      <c r="CQ68" s="132"/>
      <c r="CR68" s="132"/>
      <c r="CS68" s="132"/>
      <c r="CT68" s="132"/>
      <c r="CU68" s="132"/>
      <c r="CV68" s="132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28">
        <f t="shared" si="917"/>
        <v>0</v>
      </c>
      <c r="FD68" s="28"/>
    </row>
    <row r="69" spans="1:160" s="70" customFormat="1" ht="20.100000000000001" customHeight="1" x14ac:dyDescent="0.25">
      <c r="A69" s="76" t="str">
        <f>'key dates'!A62</f>
        <v>FACILITY - DIVISION 3 - CONCRETE</v>
      </c>
      <c r="B69" s="77"/>
      <c r="C69" s="78">
        <f>'key dates'!D62</f>
        <v>0</v>
      </c>
      <c r="D69" s="119"/>
      <c r="E69" s="128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29"/>
      <c r="BM69" s="129"/>
      <c r="BN69" s="129"/>
      <c r="BO69" s="129"/>
      <c r="BP69" s="129"/>
      <c r="BQ69" s="129"/>
      <c r="BR69" s="129"/>
      <c r="BS69" s="129"/>
      <c r="BT69" s="129"/>
      <c r="BU69" s="129"/>
      <c r="BV69" s="129"/>
      <c r="BW69" s="129"/>
      <c r="BX69" s="129"/>
      <c r="BY69" s="129"/>
      <c r="BZ69" s="129"/>
      <c r="CA69" s="129"/>
      <c r="CB69" s="129"/>
      <c r="CC69" s="129"/>
      <c r="CD69" s="129"/>
      <c r="CE69" s="129"/>
      <c r="CF69" s="129"/>
      <c r="CG69" s="129"/>
      <c r="CH69" s="129"/>
      <c r="CI69" s="129"/>
      <c r="CJ69" s="129"/>
      <c r="CK69" s="129"/>
      <c r="CL69" s="129"/>
      <c r="CM69" s="129"/>
      <c r="CN69" s="129"/>
      <c r="CO69" s="129"/>
      <c r="CP69" s="129"/>
      <c r="CQ69" s="129"/>
      <c r="CR69" s="129"/>
      <c r="CS69" s="129"/>
      <c r="CT69" s="129"/>
      <c r="CU69" s="129"/>
      <c r="CV69" s="129"/>
      <c r="CW69" s="129"/>
      <c r="CX69" s="129"/>
      <c r="CY69" s="129"/>
      <c r="CZ69" s="129"/>
      <c r="DA69" s="129"/>
      <c r="DB69" s="129"/>
      <c r="DC69" s="129"/>
      <c r="DD69" s="129"/>
      <c r="DE69" s="129"/>
      <c r="DF69" s="129"/>
      <c r="DG69" s="129"/>
      <c r="DH69" s="129"/>
      <c r="DI69" s="129"/>
      <c r="DJ69" s="129"/>
      <c r="DK69" s="129"/>
      <c r="DL69" s="129"/>
      <c r="DM69" s="129"/>
      <c r="DN69" s="129"/>
      <c r="DO69" s="129"/>
      <c r="DP69" s="129"/>
      <c r="DQ69" s="129"/>
      <c r="DR69" s="129"/>
      <c r="DS69" s="129"/>
      <c r="DT69" s="129"/>
      <c r="DU69" s="129"/>
      <c r="DV69" s="129"/>
      <c r="DW69" s="129"/>
      <c r="DX69" s="129"/>
      <c r="DY69" s="129"/>
      <c r="DZ69" s="129"/>
      <c r="EA69" s="129"/>
      <c r="EB69" s="129"/>
      <c r="EC69" s="129"/>
      <c r="ED69" s="129"/>
      <c r="EE69" s="129"/>
      <c r="EF69" s="129"/>
      <c r="EG69" s="129"/>
      <c r="EH69" s="129"/>
      <c r="EI69" s="129"/>
      <c r="EJ69" s="129"/>
      <c r="EK69" s="129"/>
      <c r="EL69" s="129"/>
      <c r="EM69" s="129"/>
      <c r="EN69" s="129"/>
      <c r="EO69" s="129"/>
      <c r="EP69" s="129"/>
      <c r="EQ69" s="129"/>
      <c r="ER69" s="129"/>
      <c r="ES69" s="129"/>
      <c r="ET69" s="129"/>
      <c r="EU69" s="129"/>
      <c r="EV69" s="129"/>
      <c r="EW69" s="129"/>
      <c r="EX69" s="129"/>
      <c r="EY69" s="129"/>
      <c r="EZ69" s="129"/>
      <c r="FA69" s="129"/>
      <c r="FB69" s="129"/>
      <c r="FC69" s="69">
        <f t="shared" si="917"/>
        <v>0</v>
      </c>
      <c r="FD69" s="69"/>
    </row>
    <row r="70" spans="1:160" s="1" customFormat="1" ht="20.100000000000001" customHeight="1" x14ac:dyDescent="0.25">
      <c r="A70" s="47" t="str">
        <f>'key dates'!A63</f>
        <v>FACILITY - DIVISION 4 - MASONRY</v>
      </c>
      <c r="B70" s="48"/>
      <c r="C70" s="49">
        <f>'key dates'!D63</f>
        <v>0</v>
      </c>
      <c r="D70" s="123"/>
      <c r="E70" s="131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2"/>
      <c r="BR70" s="132"/>
      <c r="BS70" s="132"/>
      <c r="BT70" s="132"/>
      <c r="BU70" s="132"/>
      <c r="BV70" s="132"/>
      <c r="BW70" s="132"/>
      <c r="BX70" s="132"/>
      <c r="BY70" s="132"/>
      <c r="BZ70" s="132"/>
      <c r="CA70" s="132"/>
      <c r="CB70" s="132"/>
      <c r="CC70" s="132"/>
      <c r="CD70" s="132"/>
      <c r="CE70" s="132"/>
      <c r="CF70" s="132"/>
      <c r="CG70" s="132"/>
      <c r="CH70" s="132"/>
      <c r="CI70" s="132"/>
      <c r="CJ70" s="132"/>
      <c r="CK70" s="132"/>
      <c r="CL70" s="132"/>
      <c r="CM70" s="132"/>
      <c r="CN70" s="132"/>
      <c r="CO70" s="132"/>
      <c r="CP70" s="132"/>
      <c r="CQ70" s="132"/>
      <c r="CR70" s="132"/>
      <c r="CS70" s="132"/>
      <c r="CT70" s="132"/>
      <c r="CU70" s="132"/>
      <c r="CV70" s="132"/>
      <c r="CW70" s="132"/>
      <c r="CX70" s="132"/>
      <c r="CY70" s="132"/>
      <c r="CZ70" s="132"/>
      <c r="DA70" s="132"/>
      <c r="DB70" s="132"/>
      <c r="DC70" s="132"/>
      <c r="DD70" s="132"/>
      <c r="DE70" s="132"/>
      <c r="DF70" s="132"/>
      <c r="DG70" s="132"/>
      <c r="DH70" s="132"/>
      <c r="DI70" s="132"/>
      <c r="DJ70" s="132"/>
      <c r="DK70" s="132"/>
      <c r="DL70" s="132"/>
      <c r="DM70" s="132"/>
      <c r="DN70" s="132"/>
      <c r="DO70" s="132"/>
      <c r="DP70" s="132"/>
      <c r="DQ70" s="132"/>
      <c r="DR70" s="132"/>
      <c r="DS70" s="132"/>
      <c r="DT70" s="132"/>
      <c r="DU70" s="132"/>
      <c r="DV70" s="132"/>
      <c r="DW70" s="132"/>
      <c r="DX70" s="132"/>
      <c r="DY70" s="132"/>
      <c r="DZ70" s="132"/>
      <c r="EA70" s="132"/>
      <c r="EB70" s="132"/>
      <c r="EC70" s="132"/>
      <c r="ED70" s="132"/>
      <c r="EE70" s="132"/>
      <c r="EF70" s="132"/>
      <c r="EG70" s="132"/>
      <c r="EH70" s="132"/>
      <c r="EI70" s="132"/>
      <c r="EJ70" s="132"/>
      <c r="EK70" s="132"/>
      <c r="EL70" s="132"/>
      <c r="EM70" s="132"/>
      <c r="EN70" s="132"/>
      <c r="EO70" s="132"/>
      <c r="EP70" s="132"/>
      <c r="EQ70" s="132"/>
      <c r="ER70" s="132"/>
      <c r="ES70" s="132"/>
      <c r="ET70" s="132"/>
      <c r="EU70" s="132"/>
      <c r="EV70" s="132"/>
      <c r="EW70" s="132"/>
      <c r="EX70" s="132"/>
      <c r="EY70" s="132"/>
      <c r="EZ70" s="132"/>
      <c r="FA70" s="132"/>
      <c r="FB70" s="132"/>
      <c r="FC70" s="28">
        <f t="shared" si="917"/>
        <v>0</v>
      </c>
      <c r="FD70" s="28"/>
    </row>
    <row r="71" spans="1:160" s="70" customFormat="1" ht="20.100000000000001" customHeight="1" x14ac:dyDescent="0.25">
      <c r="A71" s="76" t="str">
        <f>'key dates'!A64</f>
        <v>FACILITY - DIVISION 5 - METALS</v>
      </c>
      <c r="B71" s="77"/>
      <c r="C71" s="78">
        <f>'key dates'!D64</f>
        <v>0</v>
      </c>
      <c r="D71" s="119"/>
      <c r="E71" s="128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29"/>
      <c r="BQ71" s="129"/>
      <c r="BR71" s="129"/>
      <c r="BS71" s="129"/>
      <c r="BT71" s="129"/>
      <c r="BU71" s="129"/>
      <c r="BV71" s="129"/>
      <c r="BW71" s="129"/>
      <c r="BX71" s="129"/>
      <c r="BY71" s="129"/>
      <c r="BZ71" s="129"/>
      <c r="CA71" s="129"/>
      <c r="CB71" s="129"/>
      <c r="CC71" s="129"/>
      <c r="CD71" s="129"/>
      <c r="CE71" s="129"/>
      <c r="CF71" s="129"/>
      <c r="CG71" s="129"/>
      <c r="CH71" s="129"/>
      <c r="CI71" s="129"/>
      <c r="CJ71" s="129"/>
      <c r="CK71" s="129"/>
      <c r="CL71" s="129"/>
      <c r="CM71" s="129"/>
      <c r="CN71" s="129"/>
      <c r="CO71" s="129"/>
      <c r="CP71" s="129"/>
      <c r="CQ71" s="129"/>
      <c r="CR71" s="129"/>
      <c r="CS71" s="129"/>
      <c r="CT71" s="129"/>
      <c r="CU71" s="129"/>
      <c r="CV71" s="129"/>
      <c r="CW71" s="129"/>
      <c r="CX71" s="129"/>
      <c r="CY71" s="129"/>
      <c r="CZ71" s="129"/>
      <c r="DA71" s="129"/>
      <c r="DB71" s="129"/>
      <c r="DC71" s="129"/>
      <c r="DD71" s="129"/>
      <c r="DE71" s="129"/>
      <c r="DF71" s="129"/>
      <c r="DG71" s="129"/>
      <c r="DH71" s="129"/>
      <c r="DI71" s="129"/>
      <c r="DJ71" s="129"/>
      <c r="DK71" s="129"/>
      <c r="DL71" s="129"/>
      <c r="DM71" s="129"/>
      <c r="DN71" s="129"/>
      <c r="DO71" s="129"/>
      <c r="DP71" s="129"/>
      <c r="DQ71" s="129"/>
      <c r="DR71" s="129"/>
      <c r="DS71" s="129"/>
      <c r="DT71" s="129"/>
      <c r="DU71" s="129"/>
      <c r="DV71" s="129"/>
      <c r="DW71" s="129"/>
      <c r="DX71" s="129"/>
      <c r="DY71" s="129"/>
      <c r="DZ71" s="129"/>
      <c r="EA71" s="129"/>
      <c r="EB71" s="129"/>
      <c r="EC71" s="129"/>
      <c r="ED71" s="129"/>
      <c r="EE71" s="129"/>
      <c r="EF71" s="129"/>
      <c r="EG71" s="129"/>
      <c r="EH71" s="129"/>
      <c r="EI71" s="129"/>
      <c r="EJ71" s="129"/>
      <c r="EK71" s="129"/>
      <c r="EL71" s="129"/>
      <c r="EM71" s="129"/>
      <c r="EN71" s="129"/>
      <c r="EO71" s="129"/>
      <c r="EP71" s="129"/>
      <c r="EQ71" s="129"/>
      <c r="ER71" s="129"/>
      <c r="ES71" s="129"/>
      <c r="ET71" s="129"/>
      <c r="EU71" s="129"/>
      <c r="EV71" s="129"/>
      <c r="EW71" s="129"/>
      <c r="EX71" s="129"/>
      <c r="EY71" s="129"/>
      <c r="EZ71" s="129"/>
      <c r="FA71" s="129"/>
      <c r="FB71" s="129"/>
      <c r="FC71" s="69">
        <f t="shared" si="917"/>
        <v>0</v>
      </c>
      <c r="FD71" s="69"/>
    </row>
    <row r="72" spans="1:160" s="1" customFormat="1" ht="20.100000000000001" customHeight="1" x14ac:dyDescent="0.25">
      <c r="A72" s="47" t="str">
        <f>'key dates'!A65</f>
        <v>FACILITY - DIVISION 6 - WOOD, PLASTIC, AND COMPOSITES</v>
      </c>
      <c r="B72" s="48"/>
      <c r="C72" s="49">
        <f>'key dates'!D65</f>
        <v>0</v>
      </c>
      <c r="D72" s="123"/>
      <c r="E72" s="131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  <c r="BI72" s="132"/>
      <c r="BJ72" s="132"/>
      <c r="BK72" s="132"/>
      <c r="BL72" s="132"/>
      <c r="BM72" s="132"/>
      <c r="BN72" s="132"/>
      <c r="BO72" s="132"/>
      <c r="BP72" s="132"/>
      <c r="BQ72" s="132"/>
      <c r="BR72" s="132"/>
      <c r="BS72" s="132"/>
      <c r="BT72" s="132"/>
      <c r="BU72" s="132"/>
      <c r="BV72" s="132"/>
      <c r="BW72" s="132"/>
      <c r="BX72" s="132"/>
      <c r="BY72" s="132"/>
      <c r="BZ72" s="132"/>
      <c r="CA72" s="132"/>
      <c r="CB72" s="132"/>
      <c r="CC72" s="132"/>
      <c r="CD72" s="132"/>
      <c r="CE72" s="132"/>
      <c r="CF72" s="132"/>
      <c r="CG72" s="132"/>
      <c r="CH72" s="132"/>
      <c r="CI72" s="132"/>
      <c r="CJ72" s="132"/>
      <c r="CK72" s="132"/>
      <c r="CL72" s="132"/>
      <c r="CM72" s="132"/>
      <c r="CN72" s="132"/>
      <c r="CO72" s="132"/>
      <c r="CP72" s="132"/>
      <c r="CQ72" s="132"/>
      <c r="CR72" s="132"/>
      <c r="CS72" s="132"/>
      <c r="CT72" s="132"/>
      <c r="CU72" s="132"/>
      <c r="CV72" s="132"/>
      <c r="CW72" s="132"/>
      <c r="CX72" s="132"/>
      <c r="CY72" s="132"/>
      <c r="CZ72" s="132"/>
      <c r="DA72" s="132"/>
      <c r="DB72" s="132"/>
      <c r="DC72" s="132"/>
      <c r="DD72" s="132"/>
      <c r="DE72" s="132"/>
      <c r="DF72" s="132"/>
      <c r="DG72" s="132"/>
      <c r="DH72" s="132"/>
      <c r="DI72" s="132"/>
      <c r="DJ72" s="132"/>
      <c r="DK72" s="132"/>
      <c r="DL72" s="132"/>
      <c r="DM72" s="132"/>
      <c r="DN72" s="132"/>
      <c r="DO72" s="132"/>
      <c r="DP72" s="132"/>
      <c r="DQ72" s="132"/>
      <c r="DR72" s="132"/>
      <c r="DS72" s="132"/>
      <c r="DT72" s="132"/>
      <c r="DU72" s="132"/>
      <c r="DV72" s="132"/>
      <c r="DW72" s="132"/>
      <c r="DX72" s="132"/>
      <c r="DY72" s="132"/>
      <c r="DZ72" s="132"/>
      <c r="EA72" s="132"/>
      <c r="EB72" s="132"/>
      <c r="EC72" s="132"/>
      <c r="ED72" s="132"/>
      <c r="EE72" s="132"/>
      <c r="EF72" s="132"/>
      <c r="EG72" s="132"/>
      <c r="EH72" s="132"/>
      <c r="EI72" s="132"/>
      <c r="EJ72" s="132"/>
      <c r="EK72" s="132"/>
      <c r="EL72" s="132"/>
      <c r="EM72" s="132"/>
      <c r="EN72" s="132"/>
      <c r="EO72" s="132"/>
      <c r="EP72" s="132"/>
      <c r="EQ72" s="132"/>
      <c r="ER72" s="132"/>
      <c r="ES72" s="132"/>
      <c r="ET72" s="132"/>
      <c r="EU72" s="132"/>
      <c r="EV72" s="132"/>
      <c r="EW72" s="132"/>
      <c r="EX72" s="132"/>
      <c r="EY72" s="132"/>
      <c r="EZ72" s="132"/>
      <c r="FA72" s="132"/>
      <c r="FB72" s="132"/>
      <c r="FC72" s="28">
        <f t="shared" si="917"/>
        <v>0</v>
      </c>
      <c r="FD72" s="28"/>
    </row>
    <row r="73" spans="1:160" s="70" customFormat="1" ht="20.100000000000001" customHeight="1" x14ac:dyDescent="0.25">
      <c r="A73" s="76" t="str">
        <f>'key dates'!A66</f>
        <v>FACILITY - DIVISION 7 - THERMAL AND MOISTURE PROTECTION</v>
      </c>
      <c r="B73" s="77"/>
      <c r="C73" s="78">
        <f>'key dates'!D66</f>
        <v>0</v>
      </c>
      <c r="D73" s="119"/>
      <c r="E73" s="128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  <c r="BC73" s="129"/>
      <c r="BD73" s="129"/>
      <c r="BE73" s="129"/>
      <c r="BF73" s="129"/>
      <c r="BG73" s="129"/>
      <c r="BH73" s="129"/>
      <c r="BI73" s="129"/>
      <c r="BJ73" s="129"/>
      <c r="BK73" s="129"/>
      <c r="BL73" s="129"/>
      <c r="BM73" s="129"/>
      <c r="BN73" s="129"/>
      <c r="BO73" s="129"/>
      <c r="BP73" s="129"/>
      <c r="BQ73" s="129"/>
      <c r="BR73" s="129"/>
      <c r="BS73" s="129"/>
      <c r="BT73" s="129"/>
      <c r="BU73" s="129"/>
      <c r="BV73" s="129"/>
      <c r="BW73" s="129"/>
      <c r="BX73" s="129"/>
      <c r="BY73" s="129"/>
      <c r="BZ73" s="129"/>
      <c r="CA73" s="129"/>
      <c r="CB73" s="129"/>
      <c r="CC73" s="129"/>
      <c r="CD73" s="129"/>
      <c r="CE73" s="129"/>
      <c r="CF73" s="129"/>
      <c r="CG73" s="129"/>
      <c r="CH73" s="129"/>
      <c r="CI73" s="129"/>
      <c r="CJ73" s="129"/>
      <c r="CK73" s="129"/>
      <c r="CL73" s="129"/>
      <c r="CM73" s="129"/>
      <c r="CN73" s="129"/>
      <c r="CO73" s="129"/>
      <c r="CP73" s="129"/>
      <c r="CQ73" s="129"/>
      <c r="CR73" s="129"/>
      <c r="CS73" s="129"/>
      <c r="CT73" s="129"/>
      <c r="CU73" s="129"/>
      <c r="CV73" s="129"/>
      <c r="CW73" s="129"/>
      <c r="CX73" s="129"/>
      <c r="CY73" s="129"/>
      <c r="CZ73" s="129"/>
      <c r="DA73" s="129"/>
      <c r="DB73" s="129"/>
      <c r="DC73" s="129"/>
      <c r="DD73" s="129"/>
      <c r="DE73" s="129"/>
      <c r="DF73" s="129"/>
      <c r="DG73" s="129"/>
      <c r="DH73" s="129"/>
      <c r="DI73" s="129"/>
      <c r="DJ73" s="129"/>
      <c r="DK73" s="129"/>
      <c r="DL73" s="129"/>
      <c r="DM73" s="129"/>
      <c r="DN73" s="129"/>
      <c r="DO73" s="129"/>
      <c r="DP73" s="129"/>
      <c r="DQ73" s="129"/>
      <c r="DR73" s="129"/>
      <c r="DS73" s="129"/>
      <c r="DT73" s="129"/>
      <c r="DU73" s="129"/>
      <c r="DV73" s="129"/>
      <c r="DW73" s="129"/>
      <c r="DX73" s="129"/>
      <c r="DY73" s="129"/>
      <c r="DZ73" s="129"/>
      <c r="EA73" s="129"/>
      <c r="EB73" s="129"/>
      <c r="EC73" s="129"/>
      <c r="ED73" s="129"/>
      <c r="EE73" s="129"/>
      <c r="EF73" s="129"/>
      <c r="EG73" s="129"/>
      <c r="EH73" s="129"/>
      <c r="EI73" s="129"/>
      <c r="EJ73" s="129"/>
      <c r="EK73" s="129"/>
      <c r="EL73" s="129"/>
      <c r="EM73" s="129"/>
      <c r="EN73" s="129"/>
      <c r="EO73" s="129"/>
      <c r="EP73" s="129"/>
      <c r="EQ73" s="129"/>
      <c r="ER73" s="129"/>
      <c r="ES73" s="129"/>
      <c r="ET73" s="129"/>
      <c r="EU73" s="129"/>
      <c r="EV73" s="129"/>
      <c r="EW73" s="129"/>
      <c r="EX73" s="129"/>
      <c r="EY73" s="129"/>
      <c r="EZ73" s="129"/>
      <c r="FA73" s="129"/>
      <c r="FB73" s="129"/>
      <c r="FC73" s="69">
        <f t="shared" si="917"/>
        <v>0</v>
      </c>
      <c r="FD73" s="69"/>
    </row>
    <row r="74" spans="1:160" s="1" customFormat="1" ht="20.100000000000001" customHeight="1" x14ac:dyDescent="0.25">
      <c r="A74" s="47" t="str">
        <f>'key dates'!A67</f>
        <v>FACILITY - DIVISION 8 - OPENINGS</v>
      </c>
      <c r="B74" s="48"/>
      <c r="C74" s="49">
        <f>'key dates'!D67</f>
        <v>0</v>
      </c>
      <c r="D74" s="123"/>
      <c r="E74" s="131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/>
      <c r="BR74" s="132"/>
      <c r="BS74" s="132"/>
      <c r="BT74" s="132"/>
      <c r="BU74" s="132"/>
      <c r="BV74" s="132"/>
      <c r="BW74" s="132"/>
      <c r="BX74" s="132"/>
      <c r="BY74" s="132"/>
      <c r="BZ74" s="132"/>
      <c r="CA74" s="132"/>
      <c r="CB74" s="132"/>
      <c r="CC74" s="132"/>
      <c r="CD74" s="132"/>
      <c r="CE74" s="132"/>
      <c r="CF74" s="132"/>
      <c r="CG74" s="132"/>
      <c r="CH74" s="132"/>
      <c r="CI74" s="132"/>
      <c r="CJ74" s="132"/>
      <c r="CK74" s="132"/>
      <c r="CL74" s="132"/>
      <c r="CM74" s="132"/>
      <c r="CN74" s="132"/>
      <c r="CO74" s="132"/>
      <c r="CP74" s="132"/>
      <c r="CQ74" s="132"/>
      <c r="CR74" s="132"/>
      <c r="CS74" s="132"/>
      <c r="CT74" s="132"/>
      <c r="CU74" s="132"/>
      <c r="CV74" s="132"/>
      <c r="CW74" s="132"/>
      <c r="CX74" s="132"/>
      <c r="CY74" s="132"/>
      <c r="CZ74" s="132"/>
      <c r="DA74" s="132"/>
      <c r="DB74" s="132"/>
      <c r="DC74" s="132"/>
      <c r="DD74" s="132"/>
      <c r="DE74" s="132"/>
      <c r="DF74" s="132"/>
      <c r="DG74" s="132"/>
      <c r="DH74" s="132"/>
      <c r="DI74" s="132"/>
      <c r="DJ74" s="132"/>
      <c r="DK74" s="132"/>
      <c r="DL74" s="132"/>
      <c r="DM74" s="132"/>
      <c r="DN74" s="132"/>
      <c r="DO74" s="132"/>
      <c r="DP74" s="132"/>
      <c r="DQ74" s="132"/>
      <c r="DR74" s="132"/>
      <c r="DS74" s="132"/>
      <c r="DT74" s="132"/>
      <c r="DU74" s="132"/>
      <c r="DV74" s="132"/>
      <c r="DW74" s="132"/>
      <c r="DX74" s="132"/>
      <c r="DY74" s="132"/>
      <c r="DZ74" s="132"/>
      <c r="EA74" s="132"/>
      <c r="EB74" s="132"/>
      <c r="EC74" s="132"/>
      <c r="ED74" s="132"/>
      <c r="EE74" s="132"/>
      <c r="EF74" s="132"/>
      <c r="EG74" s="132"/>
      <c r="EH74" s="132"/>
      <c r="EI74" s="132"/>
      <c r="EJ74" s="132"/>
      <c r="EK74" s="132"/>
      <c r="EL74" s="132"/>
      <c r="EM74" s="132"/>
      <c r="EN74" s="132"/>
      <c r="EO74" s="132"/>
      <c r="EP74" s="132"/>
      <c r="EQ74" s="132"/>
      <c r="ER74" s="132"/>
      <c r="ES74" s="132"/>
      <c r="ET74" s="132"/>
      <c r="EU74" s="132"/>
      <c r="EV74" s="132"/>
      <c r="EW74" s="132"/>
      <c r="EX74" s="132"/>
      <c r="EY74" s="132"/>
      <c r="EZ74" s="132"/>
      <c r="FA74" s="132"/>
      <c r="FB74" s="132"/>
      <c r="FC74" s="28">
        <f t="shared" si="917"/>
        <v>0</v>
      </c>
      <c r="FD74" s="28"/>
    </row>
    <row r="75" spans="1:160" s="70" customFormat="1" ht="20.100000000000001" customHeight="1" x14ac:dyDescent="0.25">
      <c r="A75" s="76" t="str">
        <f>'key dates'!A68</f>
        <v>FACILITY - DIVISION 9 - FINISHES</v>
      </c>
      <c r="B75" s="77"/>
      <c r="C75" s="78">
        <f>'key dates'!D68</f>
        <v>0</v>
      </c>
      <c r="D75" s="119"/>
      <c r="E75" s="128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  <c r="BB75" s="129"/>
      <c r="BC75" s="129"/>
      <c r="BD75" s="129"/>
      <c r="BE75" s="129"/>
      <c r="BF75" s="129"/>
      <c r="BG75" s="129"/>
      <c r="BH75" s="129"/>
      <c r="BI75" s="129"/>
      <c r="BJ75" s="129"/>
      <c r="BK75" s="129"/>
      <c r="BL75" s="129"/>
      <c r="BM75" s="129"/>
      <c r="BN75" s="129"/>
      <c r="BO75" s="129"/>
      <c r="BP75" s="129"/>
      <c r="BQ75" s="129"/>
      <c r="BR75" s="129"/>
      <c r="BS75" s="129"/>
      <c r="BT75" s="129"/>
      <c r="BU75" s="129"/>
      <c r="BV75" s="129"/>
      <c r="BW75" s="129"/>
      <c r="BX75" s="129"/>
      <c r="BY75" s="129"/>
      <c r="BZ75" s="129"/>
      <c r="CA75" s="129"/>
      <c r="CB75" s="129"/>
      <c r="CC75" s="129"/>
      <c r="CD75" s="129"/>
      <c r="CE75" s="129"/>
      <c r="CF75" s="129"/>
      <c r="CG75" s="129"/>
      <c r="CH75" s="129"/>
      <c r="CI75" s="129"/>
      <c r="CJ75" s="129"/>
      <c r="CK75" s="129"/>
      <c r="CL75" s="129"/>
      <c r="CM75" s="129"/>
      <c r="CN75" s="129"/>
      <c r="CO75" s="129"/>
      <c r="CP75" s="129"/>
      <c r="CQ75" s="129"/>
      <c r="CR75" s="129"/>
      <c r="CS75" s="129"/>
      <c r="CT75" s="129"/>
      <c r="CU75" s="129"/>
      <c r="CV75" s="129"/>
      <c r="CW75" s="129"/>
      <c r="CX75" s="129"/>
      <c r="CY75" s="129"/>
      <c r="CZ75" s="129"/>
      <c r="DA75" s="129"/>
      <c r="DB75" s="129"/>
      <c r="DC75" s="129"/>
      <c r="DD75" s="129"/>
      <c r="DE75" s="129"/>
      <c r="DF75" s="129"/>
      <c r="DG75" s="129"/>
      <c r="DH75" s="129"/>
      <c r="DI75" s="129"/>
      <c r="DJ75" s="129"/>
      <c r="DK75" s="129"/>
      <c r="DL75" s="129"/>
      <c r="DM75" s="129"/>
      <c r="DN75" s="129"/>
      <c r="DO75" s="129"/>
      <c r="DP75" s="129"/>
      <c r="DQ75" s="129"/>
      <c r="DR75" s="129"/>
      <c r="DS75" s="129"/>
      <c r="DT75" s="129"/>
      <c r="DU75" s="129"/>
      <c r="DV75" s="129"/>
      <c r="DW75" s="129"/>
      <c r="DX75" s="129"/>
      <c r="DY75" s="129"/>
      <c r="DZ75" s="129"/>
      <c r="EA75" s="129"/>
      <c r="EB75" s="129"/>
      <c r="EC75" s="129"/>
      <c r="ED75" s="129"/>
      <c r="EE75" s="129"/>
      <c r="EF75" s="129"/>
      <c r="EG75" s="129"/>
      <c r="EH75" s="129"/>
      <c r="EI75" s="129"/>
      <c r="EJ75" s="129"/>
      <c r="EK75" s="129"/>
      <c r="EL75" s="129"/>
      <c r="EM75" s="129"/>
      <c r="EN75" s="129"/>
      <c r="EO75" s="129"/>
      <c r="EP75" s="129"/>
      <c r="EQ75" s="129"/>
      <c r="ER75" s="129"/>
      <c r="ES75" s="129"/>
      <c r="ET75" s="129"/>
      <c r="EU75" s="129"/>
      <c r="EV75" s="129"/>
      <c r="EW75" s="129"/>
      <c r="EX75" s="129"/>
      <c r="EY75" s="129"/>
      <c r="EZ75" s="129"/>
      <c r="FA75" s="129"/>
      <c r="FB75" s="129"/>
      <c r="FC75" s="69">
        <f t="shared" si="917"/>
        <v>0</v>
      </c>
      <c r="FD75" s="69"/>
    </row>
    <row r="76" spans="1:160" s="1" customFormat="1" ht="20.100000000000001" customHeight="1" x14ac:dyDescent="0.25">
      <c r="A76" s="47" t="str">
        <f>'key dates'!A69</f>
        <v>FACILITY - DIVISION 10 - SPECIALTIES</v>
      </c>
      <c r="B76" s="48"/>
      <c r="C76" s="49">
        <f>'key dates'!D69</f>
        <v>0</v>
      </c>
      <c r="D76" s="123"/>
      <c r="E76" s="131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2"/>
      <c r="BK76" s="132"/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2"/>
      <c r="BZ76" s="132"/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2"/>
      <c r="CO76" s="132"/>
      <c r="CP76" s="132"/>
      <c r="CQ76" s="132"/>
      <c r="CR76" s="132"/>
      <c r="CS76" s="132"/>
      <c r="CT76" s="132"/>
      <c r="CU76" s="132"/>
      <c r="CV76" s="132"/>
      <c r="CW76" s="132"/>
      <c r="CX76" s="132"/>
      <c r="CY76" s="132"/>
      <c r="CZ76" s="132"/>
      <c r="DA76" s="132"/>
      <c r="DB76" s="132"/>
      <c r="DC76" s="132"/>
      <c r="DD76" s="132"/>
      <c r="DE76" s="132"/>
      <c r="DF76" s="132"/>
      <c r="DG76" s="132"/>
      <c r="DH76" s="132"/>
      <c r="DI76" s="132"/>
      <c r="DJ76" s="132"/>
      <c r="DK76" s="132"/>
      <c r="DL76" s="132"/>
      <c r="DM76" s="132"/>
      <c r="DN76" s="132"/>
      <c r="DO76" s="132"/>
      <c r="DP76" s="132"/>
      <c r="DQ76" s="132"/>
      <c r="DR76" s="132"/>
      <c r="DS76" s="132"/>
      <c r="DT76" s="132"/>
      <c r="DU76" s="132"/>
      <c r="DV76" s="132"/>
      <c r="DW76" s="132"/>
      <c r="DX76" s="132"/>
      <c r="DY76" s="132"/>
      <c r="DZ76" s="132"/>
      <c r="EA76" s="132"/>
      <c r="EB76" s="132"/>
      <c r="EC76" s="132"/>
      <c r="ED76" s="132"/>
      <c r="EE76" s="132"/>
      <c r="EF76" s="132"/>
      <c r="EG76" s="132"/>
      <c r="EH76" s="132"/>
      <c r="EI76" s="132"/>
      <c r="EJ76" s="132"/>
      <c r="EK76" s="132"/>
      <c r="EL76" s="132"/>
      <c r="EM76" s="132"/>
      <c r="EN76" s="132"/>
      <c r="EO76" s="132"/>
      <c r="EP76" s="132"/>
      <c r="EQ76" s="132"/>
      <c r="ER76" s="132"/>
      <c r="ES76" s="132"/>
      <c r="ET76" s="132"/>
      <c r="EU76" s="132"/>
      <c r="EV76" s="132"/>
      <c r="EW76" s="132"/>
      <c r="EX76" s="132"/>
      <c r="EY76" s="132"/>
      <c r="EZ76" s="132"/>
      <c r="FA76" s="132"/>
      <c r="FB76" s="132"/>
      <c r="FC76" s="28">
        <f t="shared" si="917"/>
        <v>0</v>
      </c>
      <c r="FD76" s="28"/>
    </row>
    <row r="77" spans="1:160" s="70" customFormat="1" ht="20.100000000000001" customHeight="1" x14ac:dyDescent="0.25">
      <c r="A77" s="76" t="str">
        <f>'key dates'!A70</f>
        <v>FACILITY - DIVISION 11 - EQUIPMENT</v>
      </c>
      <c r="B77" s="77"/>
      <c r="C77" s="78">
        <f>'key dates'!D70</f>
        <v>0</v>
      </c>
      <c r="D77" s="119"/>
      <c r="E77" s="128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  <c r="BB77" s="129"/>
      <c r="BC77" s="129"/>
      <c r="BD77" s="129"/>
      <c r="BE77" s="129"/>
      <c r="BF77" s="129"/>
      <c r="BG77" s="129"/>
      <c r="BH77" s="129"/>
      <c r="BI77" s="129"/>
      <c r="BJ77" s="129"/>
      <c r="BK77" s="129"/>
      <c r="BL77" s="129"/>
      <c r="BM77" s="129"/>
      <c r="BN77" s="129"/>
      <c r="BO77" s="129"/>
      <c r="BP77" s="129"/>
      <c r="BQ77" s="129"/>
      <c r="BR77" s="129"/>
      <c r="BS77" s="129"/>
      <c r="BT77" s="129"/>
      <c r="BU77" s="129"/>
      <c r="BV77" s="129"/>
      <c r="BW77" s="129"/>
      <c r="BX77" s="129"/>
      <c r="BY77" s="129"/>
      <c r="BZ77" s="129"/>
      <c r="CA77" s="129"/>
      <c r="CB77" s="129"/>
      <c r="CC77" s="129"/>
      <c r="CD77" s="129"/>
      <c r="CE77" s="129"/>
      <c r="CF77" s="129"/>
      <c r="CG77" s="129"/>
      <c r="CH77" s="129"/>
      <c r="CI77" s="129"/>
      <c r="CJ77" s="129"/>
      <c r="CK77" s="129"/>
      <c r="CL77" s="129"/>
      <c r="CM77" s="129"/>
      <c r="CN77" s="129"/>
      <c r="CO77" s="129"/>
      <c r="CP77" s="129"/>
      <c r="CQ77" s="129"/>
      <c r="CR77" s="129"/>
      <c r="CS77" s="129"/>
      <c r="CT77" s="129"/>
      <c r="CU77" s="129"/>
      <c r="CV77" s="129"/>
      <c r="CW77" s="129"/>
      <c r="CX77" s="129"/>
      <c r="CY77" s="129"/>
      <c r="CZ77" s="129"/>
      <c r="DA77" s="129"/>
      <c r="DB77" s="129"/>
      <c r="DC77" s="129"/>
      <c r="DD77" s="129"/>
      <c r="DE77" s="129"/>
      <c r="DF77" s="129"/>
      <c r="DG77" s="129"/>
      <c r="DH77" s="129"/>
      <c r="DI77" s="129"/>
      <c r="DJ77" s="129"/>
      <c r="DK77" s="129"/>
      <c r="DL77" s="129"/>
      <c r="DM77" s="129"/>
      <c r="DN77" s="129"/>
      <c r="DO77" s="129"/>
      <c r="DP77" s="129"/>
      <c r="DQ77" s="129"/>
      <c r="DR77" s="129"/>
      <c r="DS77" s="129"/>
      <c r="DT77" s="129"/>
      <c r="DU77" s="129"/>
      <c r="DV77" s="129"/>
      <c r="DW77" s="129"/>
      <c r="DX77" s="129"/>
      <c r="DY77" s="129"/>
      <c r="DZ77" s="129"/>
      <c r="EA77" s="129"/>
      <c r="EB77" s="129"/>
      <c r="EC77" s="129"/>
      <c r="ED77" s="129"/>
      <c r="EE77" s="129"/>
      <c r="EF77" s="129"/>
      <c r="EG77" s="129"/>
      <c r="EH77" s="129"/>
      <c r="EI77" s="129"/>
      <c r="EJ77" s="129"/>
      <c r="EK77" s="129"/>
      <c r="EL77" s="129"/>
      <c r="EM77" s="129"/>
      <c r="EN77" s="129"/>
      <c r="EO77" s="129"/>
      <c r="EP77" s="129"/>
      <c r="EQ77" s="129"/>
      <c r="ER77" s="129"/>
      <c r="ES77" s="129"/>
      <c r="ET77" s="129"/>
      <c r="EU77" s="129"/>
      <c r="EV77" s="129"/>
      <c r="EW77" s="129"/>
      <c r="EX77" s="129"/>
      <c r="EY77" s="129"/>
      <c r="EZ77" s="129"/>
      <c r="FA77" s="129"/>
      <c r="FB77" s="129"/>
      <c r="FC77" s="69">
        <f t="shared" si="917"/>
        <v>0</v>
      </c>
      <c r="FD77" s="69"/>
    </row>
    <row r="78" spans="1:160" s="1" customFormat="1" ht="20.100000000000001" customHeight="1" x14ac:dyDescent="0.25">
      <c r="A78" s="47" t="str">
        <f>'key dates'!A71</f>
        <v>FACILITY - DIVISION 12 - FURNISHINGS</v>
      </c>
      <c r="B78" s="48"/>
      <c r="C78" s="49">
        <f>'key dates'!D71</f>
        <v>0</v>
      </c>
      <c r="D78" s="123"/>
      <c r="E78" s="131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132"/>
      <c r="BE78" s="132"/>
      <c r="BF78" s="132"/>
      <c r="BG78" s="132"/>
      <c r="BH78" s="132"/>
      <c r="BI78" s="132"/>
      <c r="BJ78" s="132"/>
      <c r="BK78" s="132"/>
      <c r="BL78" s="132"/>
      <c r="BM78" s="132"/>
      <c r="BN78" s="132"/>
      <c r="BO78" s="132"/>
      <c r="BP78" s="132"/>
      <c r="BQ78" s="132"/>
      <c r="BR78" s="132"/>
      <c r="BS78" s="132"/>
      <c r="BT78" s="132"/>
      <c r="BU78" s="132"/>
      <c r="BV78" s="132"/>
      <c r="BW78" s="132"/>
      <c r="BX78" s="132"/>
      <c r="BY78" s="132"/>
      <c r="BZ78" s="132"/>
      <c r="CA78" s="132"/>
      <c r="CB78" s="132"/>
      <c r="CC78" s="132"/>
      <c r="CD78" s="132"/>
      <c r="CE78" s="132"/>
      <c r="CF78" s="132"/>
      <c r="CG78" s="132"/>
      <c r="CH78" s="132"/>
      <c r="CI78" s="132"/>
      <c r="CJ78" s="132"/>
      <c r="CK78" s="132"/>
      <c r="CL78" s="132"/>
      <c r="CM78" s="132"/>
      <c r="CN78" s="132"/>
      <c r="CO78" s="132"/>
      <c r="CP78" s="132"/>
      <c r="CQ78" s="132"/>
      <c r="CR78" s="132"/>
      <c r="CS78" s="132"/>
      <c r="CT78" s="132"/>
      <c r="CU78" s="132"/>
      <c r="CV78" s="132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28">
        <f t="shared" si="917"/>
        <v>0</v>
      </c>
      <c r="FD78" s="28"/>
    </row>
    <row r="79" spans="1:160" s="70" customFormat="1" ht="20.100000000000001" customHeight="1" x14ac:dyDescent="0.25">
      <c r="A79" s="76" t="str">
        <f>'key dates'!A72</f>
        <v>FACILITY - DIVISION 13 - SPECIAL CONSTRUCTION</v>
      </c>
      <c r="B79" s="77"/>
      <c r="C79" s="78">
        <f>'key dates'!D72</f>
        <v>0</v>
      </c>
      <c r="D79" s="119"/>
      <c r="E79" s="128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29"/>
      <c r="BI79" s="129"/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29"/>
      <c r="BX79" s="129"/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29"/>
      <c r="CM79" s="129"/>
      <c r="CN79" s="129"/>
      <c r="CO79" s="129"/>
      <c r="CP79" s="129"/>
      <c r="CQ79" s="129"/>
      <c r="CR79" s="129"/>
      <c r="CS79" s="129"/>
      <c r="CT79" s="129"/>
      <c r="CU79" s="129"/>
      <c r="CV79" s="129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69">
        <f t="shared" si="917"/>
        <v>0</v>
      </c>
      <c r="FD79" s="69"/>
    </row>
    <row r="80" spans="1:160" s="1" customFormat="1" ht="20.100000000000001" customHeight="1" x14ac:dyDescent="0.25">
      <c r="A80" s="47" t="str">
        <f>'key dates'!A73</f>
        <v>FACILITY - DIVISION 14 - CONVEYING EQUIPMENT</v>
      </c>
      <c r="B80" s="48"/>
      <c r="C80" s="49">
        <f>'key dates'!D73</f>
        <v>0</v>
      </c>
      <c r="D80" s="123"/>
      <c r="E80" s="131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/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2"/>
      <c r="BG80" s="132"/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  <c r="BT80" s="132"/>
      <c r="BU80" s="132"/>
      <c r="BV80" s="132"/>
      <c r="BW80" s="132"/>
      <c r="BX80" s="132"/>
      <c r="BY80" s="132"/>
      <c r="BZ80" s="132"/>
      <c r="CA80" s="132"/>
      <c r="CB80" s="132"/>
      <c r="CC80" s="132"/>
      <c r="CD80" s="132"/>
      <c r="CE80" s="132"/>
      <c r="CF80" s="132"/>
      <c r="CG80" s="132"/>
      <c r="CH80" s="132"/>
      <c r="CI80" s="132"/>
      <c r="CJ80" s="132"/>
      <c r="CK80" s="132"/>
      <c r="CL80" s="132"/>
      <c r="CM80" s="132"/>
      <c r="CN80" s="132"/>
      <c r="CO80" s="132"/>
      <c r="CP80" s="132"/>
      <c r="CQ80" s="132"/>
      <c r="CR80" s="132"/>
      <c r="CS80" s="132"/>
      <c r="CT80" s="132"/>
      <c r="CU80" s="132"/>
      <c r="CV80" s="132"/>
      <c r="CW80" s="132"/>
      <c r="CX80" s="132"/>
      <c r="CY80" s="132"/>
      <c r="CZ80" s="132"/>
      <c r="DA80" s="132"/>
      <c r="DB80" s="132"/>
      <c r="DC80" s="132"/>
      <c r="DD80" s="132"/>
      <c r="DE80" s="132"/>
      <c r="DF80" s="132"/>
      <c r="DG80" s="132"/>
      <c r="DH80" s="132"/>
      <c r="DI80" s="132"/>
      <c r="DJ80" s="132"/>
      <c r="DK80" s="132"/>
      <c r="DL80" s="132"/>
      <c r="DM80" s="132"/>
      <c r="DN80" s="132"/>
      <c r="DO80" s="132"/>
      <c r="DP80" s="132"/>
      <c r="DQ80" s="132"/>
      <c r="DR80" s="132"/>
      <c r="DS80" s="132"/>
      <c r="DT80" s="132"/>
      <c r="DU80" s="132"/>
      <c r="DV80" s="132"/>
      <c r="DW80" s="132"/>
      <c r="DX80" s="132"/>
      <c r="DY80" s="132"/>
      <c r="DZ80" s="132"/>
      <c r="EA80" s="132"/>
      <c r="EB80" s="132"/>
      <c r="EC80" s="132"/>
      <c r="ED80" s="132"/>
      <c r="EE80" s="132"/>
      <c r="EF80" s="132"/>
      <c r="EG80" s="132"/>
      <c r="EH80" s="132"/>
      <c r="EI80" s="132"/>
      <c r="EJ80" s="132"/>
      <c r="EK80" s="132"/>
      <c r="EL80" s="132"/>
      <c r="EM80" s="132"/>
      <c r="EN80" s="132"/>
      <c r="EO80" s="132"/>
      <c r="EP80" s="132"/>
      <c r="EQ80" s="132"/>
      <c r="ER80" s="132"/>
      <c r="ES80" s="132"/>
      <c r="ET80" s="132"/>
      <c r="EU80" s="132"/>
      <c r="EV80" s="132"/>
      <c r="EW80" s="132"/>
      <c r="EX80" s="132"/>
      <c r="EY80" s="132"/>
      <c r="EZ80" s="132"/>
      <c r="FA80" s="132"/>
      <c r="FB80" s="132"/>
      <c r="FC80" s="28">
        <f t="shared" si="917"/>
        <v>0</v>
      </c>
      <c r="FD80" s="28"/>
    </row>
    <row r="81" spans="1:186" s="70" customFormat="1" ht="20.100000000000001" customHeight="1" x14ac:dyDescent="0.25">
      <c r="A81" s="76" t="str">
        <f>'key dates'!A74</f>
        <v>FACILITY - DIVISION 21 - FIRE SUPPRESSION</v>
      </c>
      <c r="B81" s="77"/>
      <c r="C81" s="78">
        <f>'key dates'!D74</f>
        <v>0</v>
      </c>
      <c r="D81" s="119"/>
      <c r="E81" s="128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  <c r="BC81" s="129"/>
      <c r="BD81" s="129"/>
      <c r="BE81" s="129"/>
      <c r="BF81" s="129"/>
      <c r="BG81" s="129"/>
      <c r="BH81" s="129"/>
      <c r="BI81" s="129"/>
      <c r="BJ81" s="129"/>
      <c r="BK81" s="129"/>
      <c r="BL81" s="129"/>
      <c r="BM81" s="129"/>
      <c r="BN81" s="129"/>
      <c r="BO81" s="129"/>
      <c r="BP81" s="129"/>
      <c r="BQ81" s="129"/>
      <c r="BR81" s="129"/>
      <c r="BS81" s="129"/>
      <c r="BT81" s="129"/>
      <c r="BU81" s="129"/>
      <c r="BV81" s="129"/>
      <c r="BW81" s="129"/>
      <c r="BX81" s="129"/>
      <c r="BY81" s="129"/>
      <c r="BZ81" s="129"/>
      <c r="CA81" s="129"/>
      <c r="CB81" s="129"/>
      <c r="CC81" s="129"/>
      <c r="CD81" s="129"/>
      <c r="CE81" s="129"/>
      <c r="CF81" s="129"/>
      <c r="CG81" s="129"/>
      <c r="CH81" s="129"/>
      <c r="CI81" s="129"/>
      <c r="CJ81" s="129"/>
      <c r="CK81" s="129"/>
      <c r="CL81" s="129"/>
      <c r="CM81" s="129"/>
      <c r="CN81" s="129"/>
      <c r="CO81" s="129"/>
      <c r="CP81" s="129"/>
      <c r="CQ81" s="129"/>
      <c r="CR81" s="129"/>
      <c r="CS81" s="129"/>
      <c r="CT81" s="129"/>
      <c r="CU81" s="129"/>
      <c r="CV81" s="129"/>
      <c r="CW81" s="129"/>
      <c r="CX81" s="129"/>
      <c r="CY81" s="129"/>
      <c r="CZ81" s="129"/>
      <c r="DA81" s="129"/>
      <c r="DB81" s="129"/>
      <c r="DC81" s="129"/>
      <c r="DD81" s="129"/>
      <c r="DE81" s="129"/>
      <c r="DF81" s="129"/>
      <c r="DG81" s="129"/>
      <c r="DH81" s="129"/>
      <c r="DI81" s="129"/>
      <c r="DJ81" s="129"/>
      <c r="DK81" s="129"/>
      <c r="DL81" s="129"/>
      <c r="DM81" s="129"/>
      <c r="DN81" s="129"/>
      <c r="DO81" s="129"/>
      <c r="DP81" s="129"/>
      <c r="DQ81" s="129"/>
      <c r="DR81" s="129"/>
      <c r="DS81" s="129"/>
      <c r="DT81" s="129"/>
      <c r="DU81" s="129"/>
      <c r="DV81" s="129"/>
      <c r="DW81" s="129"/>
      <c r="DX81" s="129"/>
      <c r="DY81" s="129"/>
      <c r="DZ81" s="129"/>
      <c r="EA81" s="129"/>
      <c r="EB81" s="129"/>
      <c r="EC81" s="129"/>
      <c r="ED81" s="129"/>
      <c r="EE81" s="129"/>
      <c r="EF81" s="129"/>
      <c r="EG81" s="129"/>
      <c r="EH81" s="129"/>
      <c r="EI81" s="129"/>
      <c r="EJ81" s="129"/>
      <c r="EK81" s="129"/>
      <c r="EL81" s="129"/>
      <c r="EM81" s="129"/>
      <c r="EN81" s="129"/>
      <c r="EO81" s="129"/>
      <c r="EP81" s="129"/>
      <c r="EQ81" s="129"/>
      <c r="ER81" s="129"/>
      <c r="ES81" s="129"/>
      <c r="ET81" s="129"/>
      <c r="EU81" s="129"/>
      <c r="EV81" s="129"/>
      <c r="EW81" s="129"/>
      <c r="EX81" s="129"/>
      <c r="EY81" s="129"/>
      <c r="EZ81" s="129"/>
      <c r="FA81" s="129"/>
      <c r="FB81" s="129"/>
      <c r="FC81" s="69">
        <f t="shared" si="917"/>
        <v>0</v>
      </c>
      <c r="FD81" s="69"/>
    </row>
    <row r="82" spans="1:186" s="1" customFormat="1" ht="20.100000000000001" customHeight="1" x14ac:dyDescent="0.25">
      <c r="A82" s="47" t="str">
        <f>'key dates'!A75</f>
        <v>FACILITY - DIVISION 22 - PLUMBING</v>
      </c>
      <c r="B82" s="48"/>
      <c r="C82" s="49">
        <f>'key dates'!D75</f>
        <v>0</v>
      </c>
      <c r="D82" s="123"/>
      <c r="E82" s="131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2"/>
      <c r="CI82" s="132"/>
      <c r="CJ82" s="132"/>
      <c r="CK82" s="132"/>
      <c r="CL82" s="132"/>
      <c r="CM82" s="132"/>
      <c r="CN82" s="132"/>
      <c r="CO82" s="132"/>
      <c r="CP82" s="132"/>
      <c r="CQ82" s="132"/>
      <c r="CR82" s="132"/>
      <c r="CS82" s="132"/>
      <c r="CT82" s="132"/>
      <c r="CU82" s="132"/>
      <c r="CV82" s="132"/>
      <c r="CW82" s="132"/>
      <c r="CX82" s="132"/>
      <c r="CY82" s="132"/>
      <c r="CZ82" s="132"/>
      <c r="DA82" s="132"/>
      <c r="DB82" s="132"/>
      <c r="DC82" s="132"/>
      <c r="DD82" s="132"/>
      <c r="DE82" s="132"/>
      <c r="DF82" s="132"/>
      <c r="DG82" s="132"/>
      <c r="DH82" s="132"/>
      <c r="DI82" s="132"/>
      <c r="DJ82" s="132"/>
      <c r="DK82" s="132"/>
      <c r="DL82" s="132"/>
      <c r="DM82" s="132"/>
      <c r="DN82" s="132"/>
      <c r="DO82" s="132"/>
      <c r="DP82" s="132"/>
      <c r="DQ82" s="132"/>
      <c r="DR82" s="132"/>
      <c r="DS82" s="132"/>
      <c r="DT82" s="132"/>
      <c r="DU82" s="132"/>
      <c r="DV82" s="132"/>
      <c r="DW82" s="132"/>
      <c r="DX82" s="132"/>
      <c r="DY82" s="132"/>
      <c r="DZ82" s="132"/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28">
        <f t="shared" si="917"/>
        <v>0</v>
      </c>
      <c r="FD82" s="28"/>
    </row>
    <row r="83" spans="1:186" s="70" customFormat="1" ht="20.100000000000001" customHeight="1" x14ac:dyDescent="0.25">
      <c r="A83" s="76" t="str">
        <f>'key dates'!A76</f>
        <v>FACILITY - DIVISION 23 - HEATING, VENTILATING, AND AIR CONDITIONING</v>
      </c>
      <c r="B83" s="77"/>
      <c r="C83" s="78">
        <f>'key dates'!D76</f>
        <v>0</v>
      </c>
      <c r="D83" s="119"/>
      <c r="E83" s="128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129"/>
      <c r="BE83" s="129"/>
      <c r="BF83" s="129"/>
      <c r="BG83" s="129"/>
      <c r="BH83" s="129"/>
      <c r="BI83" s="129"/>
      <c r="BJ83" s="129"/>
      <c r="BK83" s="129"/>
      <c r="BL83" s="129"/>
      <c r="BM83" s="129"/>
      <c r="BN83" s="129"/>
      <c r="BO83" s="129"/>
      <c r="BP83" s="129"/>
      <c r="BQ83" s="129"/>
      <c r="BR83" s="129"/>
      <c r="BS83" s="129"/>
      <c r="BT83" s="129"/>
      <c r="BU83" s="129"/>
      <c r="BV83" s="129"/>
      <c r="BW83" s="129"/>
      <c r="BX83" s="129"/>
      <c r="BY83" s="129"/>
      <c r="BZ83" s="129"/>
      <c r="CA83" s="129"/>
      <c r="CB83" s="129"/>
      <c r="CC83" s="129"/>
      <c r="CD83" s="129"/>
      <c r="CE83" s="129"/>
      <c r="CF83" s="129"/>
      <c r="CG83" s="129"/>
      <c r="CH83" s="129"/>
      <c r="CI83" s="129"/>
      <c r="CJ83" s="129"/>
      <c r="CK83" s="129"/>
      <c r="CL83" s="129"/>
      <c r="CM83" s="129"/>
      <c r="CN83" s="129"/>
      <c r="CO83" s="129"/>
      <c r="CP83" s="129"/>
      <c r="CQ83" s="129"/>
      <c r="CR83" s="129"/>
      <c r="CS83" s="129"/>
      <c r="CT83" s="129"/>
      <c r="CU83" s="129"/>
      <c r="CV83" s="129"/>
      <c r="CW83" s="129"/>
      <c r="CX83" s="129"/>
      <c r="CY83" s="129"/>
      <c r="CZ83" s="129"/>
      <c r="DA83" s="129"/>
      <c r="DB83" s="129"/>
      <c r="DC83" s="129"/>
      <c r="DD83" s="129"/>
      <c r="DE83" s="129"/>
      <c r="DF83" s="129"/>
      <c r="DG83" s="129"/>
      <c r="DH83" s="129"/>
      <c r="DI83" s="129"/>
      <c r="DJ83" s="129"/>
      <c r="DK83" s="129"/>
      <c r="DL83" s="129"/>
      <c r="DM83" s="129"/>
      <c r="DN83" s="129"/>
      <c r="DO83" s="129"/>
      <c r="DP83" s="129"/>
      <c r="DQ83" s="129"/>
      <c r="DR83" s="129"/>
      <c r="DS83" s="129"/>
      <c r="DT83" s="129"/>
      <c r="DU83" s="129"/>
      <c r="DV83" s="129"/>
      <c r="DW83" s="129"/>
      <c r="DX83" s="129"/>
      <c r="DY83" s="129"/>
      <c r="DZ83" s="129"/>
      <c r="EA83" s="129"/>
      <c r="EB83" s="129"/>
      <c r="EC83" s="129"/>
      <c r="ED83" s="129"/>
      <c r="EE83" s="129"/>
      <c r="EF83" s="129"/>
      <c r="EG83" s="129"/>
      <c r="EH83" s="129"/>
      <c r="EI83" s="129"/>
      <c r="EJ83" s="129"/>
      <c r="EK83" s="129"/>
      <c r="EL83" s="129"/>
      <c r="EM83" s="129"/>
      <c r="EN83" s="129"/>
      <c r="EO83" s="129"/>
      <c r="EP83" s="129"/>
      <c r="EQ83" s="129"/>
      <c r="ER83" s="129"/>
      <c r="ES83" s="129"/>
      <c r="ET83" s="129"/>
      <c r="EU83" s="129"/>
      <c r="EV83" s="129"/>
      <c r="EW83" s="129"/>
      <c r="EX83" s="129"/>
      <c r="EY83" s="129"/>
      <c r="EZ83" s="129"/>
      <c r="FA83" s="129"/>
      <c r="FB83" s="129"/>
      <c r="FC83" s="69">
        <f t="shared" si="917"/>
        <v>0</v>
      </c>
      <c r="FD83" s="69"/>
    </row>
    <row r="84" spans="1:186" s="1" customFormat="1" ht="20.100000000000001" customHeight="1" x14ac:dyDescent="0.25">
      <c r="A84" s="47" t="str">
        <f>'key dates'!A77</f>
        <v>FACILITY - DIVISION 26 - ELECTRICAL</v>
      </c>
      <c r="B84" s="48"/>
      <c r="C84" s="49">
        <f>'key dates'!D77</f>
        <v>0</v>
      </c>
      <c r="D84" s="123"/>
      <c r="E84" s="131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132"/>
      <c r="BE84" s="132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2"/>
      <c r="BR84" s="132"/>
      <c r="BS84" s="132"/>
      <c r="BT84" s="132"/>
      <c r="BU84" s="132"/>
      <c r="BV84" s="132"/>
      <c r="BW84" s="132"/>
      <c r="BX84" s="132"/>
      <c r="BY84" s="132"/>
      <c r="BZ84" s="132"/>
      <c r="CA84" s="132"/>
      <c r="CB84" s="132"/>
      <c r="CC84" s="132"/>
      <c r="CD84" s="132"/>
      <c r="CE84" s="132"/>
      <c r="CF84" s="132"/>
      <c r="CG84" s="132"/>
      <c r="CH84" s="132"/>
      <c r="CI84" s="132"/>
      <c r="CJ84" s="132"/>
      <c r="CK84" s="132"/>
      <c r="CL84" s="132"/>
      <c r="CM84" s="132"/>
      <c r="CN84" s="132"/>
      <c r="CO84" s="132"/>
      <c r="CP84" s="132"/>
      <c r="CQ84" s="132"/>
      <c r="CR84" s="132"/>
      <c r="CS84" s="132"/>
      <c r="CT84" s="132"/>
      <c r="CU84" s="132"/>
      <c r="CV84" s="132"/>
      <c r="CW84" s="132"/>
      <c r="CX84" s="132"/>
      <c r="CY84" s="132"/>
      <c r="CZ84" s="132"/>
      <c r="DA84" s="132"/>
      <c r="DB84" s="132"/>
      <c r="DC84" s="132"/>
      <c r="DD84" s="132"/>
      <c r="DE84" s="132"/>
      <c r="DF84" s="132"/>
      <c r="DG84" s="132"/>
      <c r="DH84" s="132"/>
      <c r="DI84" s="132"/>
      <c r="DJ84" s="132"/>
      <c r="DK84" s="132"/>
      <c r="DL84" s="132"/>
      <c r="DM84" s="132"/>
      <c r="DN84" s="132"/>
      <c r="DO84" s="132"/>
      <c r="DP84" s="132"/>
      <c r="DQ84" s="132"/>
      <c r="DR84" s="132"/>
      <c r="DS84" s="132"/>
      <c r="DT84" s="132"/>
      <c r="DU84" s="132"/>
      <c r="DV84" s="132"/>
      <c r="DW84" s="132"/>
      <c r="DX84" s="132"/>
      <c r="DY84" s="132"/>
      <c r="DZ84" s="132"/>
      <c r="EA84" s="132"/>
      <c r="EB84" s="132"/>
      <c r="EC84" s="132"/>
      <c r="ED84" s="132"/>
      <c r="EE84" s="132"/>
      <c r="EF84" s="132"/>
      <c r="EG84" s="132"/>
      <c r="EH84" s="132"/>
      <c r="EI84" s="132"/>
      <c r="EJ84" s="132"/>
      <c r="EK84" s="132"/>
      <c r="EL84" s="132"/>
      <c r="EM84" s="132"/>
      <c r="EN84" s="132"/>
      <c r="EO84" s="132"/>
      <c r="EP84" s="132"/>
      <c r="EQ84" s="132"/>
      <c r="ER84" s="132"/>
      <c r="ES84" s="132"/>
      <c r="ET84" s="132"/>
      <c r="EU84" s="132"/>
      <c r="EV84" s="132"/>
      <c r="EW84" s="132"/>
      <c r="EX84" s="132"/>
      <c r="EY84" s="132"/>
      <c r="EZ84" s="132"/>
      <c r="FA84" s="132"/>
      <c r="FB84" s="132"/>
      <c r="FC84" s="28">
        <f t="shared" si="917"/>
        <v>0</v>
      </c>
      <c r="FD84" s="28"/>
    </row>
    <row r="85" spans="1:186" s="70" customFormat="1" ht="20.100000000000001" customHeight="1" x14ac:dyDescent="0.25">
      <c r="A85" s="76" t="str">
        <f>'key dates'!A78</f>
        <v>FACILITY - DIVISION 27 - COMMUNICATIONS</v>
      </c>
      <c r="B85" s="77"/>
      <c r="C85" s="78">
        <f>'key dates'!D78</f>
        <v>0</v>
      </c>
      <c r="D85" s="119"/>
      <c r="E85" s="128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29"/>
      <c r="BD85" s="129"/>
      <c r="BE85" s="129"/>
      <c r="BF85" s="129"/>
      <c r="BG85" s="129"/>
      <c r="BH85" s="129"/>
      <c r="BI85" s="129"/>
      <c r="BJ85" s="129"/>
      <c r="BK85" s="129"/>
      <c r="BL85" s="129"/>
      <c r="BM85" s="129"/>
      <c r="BN85" s="129"/>
      <c r="BO85" s="129"/>
      <c r="BP85" s="129"/>
      <c r="BQ85" s="129"/>
      <c r="BR85" s="129"/>
      <c r="BS85" s="129"/>
      <c r="BT85" s="129"/>
      <c r="BU85" s="129"/>
      <c r="BV85" s="129"/>
      <c r="BW85" s="129"/>
      <c r="BX85" s="129"/>
      <c r="BY85" s="129"/>
      <c r="BZ85" s="129"/>
      <c r="CA85" s="129"/>
      <c r="CB85" s="129"/>
      <c r="CC85" s="129"/>
      <c r="CD85" s="129"/>
      <c r="CE85" s="129"/>
      <c r="CF85" s="129"/>
      <c r="CG85" s="129"/>
      <c r="CH85" s="129"/>
      <c r="CI85" s="129"/>
      <c r="CJ85" s="129"/>
      <c r="CK85" s="129"/>
      <c r="CL85" s="129"/>
      <c r="CM85" s="129"/>
      <c r="CN85" s="129"/>
      <c r="CO85" s="129"/>
      <c r="CP85" s="129"/>
      <c r="CQ85" s="129"/>
      <c r="CR85" s="129"/>
      <c r="CS85" s="129"/>
      <c r="CT85" s="129"/>
      <c r="CU85" s="129"/>
      <c r="CV85" s="129"/>
      <c r="CW85" s="129"/>
      <c r="CX85" s="129"/>
      <c r="CY85" s="129"/>
      <c r="CZ85" s="129"/>
      <c r="DA85" s="129"/>
      <c r="DB85" s="129"/>
      <c r="DC85" s="129"/>
      <c r="DD85" s="129"/>
      <c r="DE85" s="129"/>
      <c r="DF85" s="129"/>
      <c r="DG85" s="129"/>
      <c r="DH85" s="129"/>
      <c r="DI85" s="129"/>
      <c r="DJ85" s="129"/>
      <c r="DK85" s="129"/>
      <c r="DL85" s="129"/>
      <c r="DM85" s="129"/>
      <c r="DN85" s="129"/>
      <c r="DO85" s="129"/>
      <c r="DP85" s="129"/>
      <c r="DQ85" s="129"/>
      <c r="DR85" s="129"/>
      <c r="DS85" s="129"/>
      <c r="DT85" s="129"/>
      <c r="DU85" s="129"/>
      <c r="DV85" s="129"/>
      <c r="DW85" s="129"/>
      <c r="DX85" s="129"/>
      <c r="DY85" s="129"/>
      <c r="DZ85" s="129"/>
      <c r="EA85" s="129"/>
      <c r="EB85" s="129"/>
      <c r="EC85" s="129"/>
      <c r="ED85" s="129"/>
      <c r="EE85" s="129"/>
      <c r="EF85" s="129"/>
      <c r="EG85" s="129"/>
      <c r="EH85" s="129"/>
      <c r="EI85" s="129"/>
      <c r="EJ85" s="129"/>
      <c r="EK85" s="129"/>
      <c r="EL85" s="129"/>
      <c r="EM85" s="129"/>
      <c r="EN85" s="129"/>
      <c r="EO85" s="129"/>
      <c r="EP85" s="129"/>
      <c r="EQ85" s="129"/>
      <c r="ER85" s="129"/>
      <c r="ES85" s="129"/>
      <c r="ET85" s="129"/>
      <c r="EU85" s="129"/>
      <c r="EV85" s="129"/>
      <c r="EW85" s="129"/>
      <c r="EX85" s="129"/>
      <c r="EY85" s="129"/>
      <c r="EZ85" s="129"/>
      <c r="FA85" s="129"/>
      <c r="FB85" s="129"/>
      <c r="FC85" s="69">
        <f t="shared" si="917"/>
        <v>0</v>
      </c>
      <c r="FD85" s="69"/>
    </row>
    <row r="86" spans="1:186" s="1" customFormat="1" ht="20.100000000000001" customHeight="1" x14ac:dyDescent="0.25">
      <c r="A86" s="47" t="str">
        <f>'key dates'!A79</f>
        <v>FACILITY - DIVISION 28 - ELECTRONIC SAFETY AND SECURITY</v>
      </c>
      <c r="B86" s="48"/>
      <c r="C86" s="49">
        <f>'key dates'!D79</f>
        <v>0</v>
      </c>
      <c r="D86" s="123"/>
      <c r="E86" s="131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132"/>
      <c r="BE86" s="132"/>
      <c r="BF86" s="132"/>
      <c r="BG86" s="132"/>
      <c r="BH86" s="132"/>
      <c r="BI86" s="132"/>
      <c r="BJ86" s="132"/>
      <c r="BK86" s="132"/>
      <c r="BL86" s="132"/>
      <c r="BM86" s="132"/>
      <c r="BN86" s="132"/>
      <c r="BO86" s="132"/>
      <c r="BP86" s="132"/>
      <c r="BQ86" s="132"/>
      <c r="BR86" s="132"/>
      <c r="BS86" s="132"/>
      <c r="BT86" s="132"/>
      <c r="BU86" s="132"/>
      <c r="BV86" s="132"/>
      <c r="BW86" s="132"/>
      <c r="BX86" s="132"/>
      <c r="BY86" s="132"/>
      <c r="BZ86" s="132"/>
      <c r="CA86" s="132"/>
      <c r="CB86" s="132"/>
      <c r="CC86" s="132"/>
      <c r="CD86" s="132"/>
      <c r="CE86" s="132"/>
      <c r="CF86" s="132"/>
      <c r="CG86" s="132"/>
      <c r="CH86" s="132"/>
      <c r="CI86" s="132"/>
      <c r="CJ86" s="132"/>
      <c r="CK86" s="132"/>
      <c r="CL86" s="132"/>
      <c r="CM86" s="132"/>
      <c r="CN86" s="132"/>
      <c r="CO86" s="132"/>
      <c r="CP86" s="132"/>
      <c r="CQ86" s="132"/>
      <c r="CR86" s="132"/>
      <c r="CS86" s="132"/>
      <c r="CT86" s="132"/>
      <c r="CU86" s="132"/>
      <c r="CV86" s="132"/>
      <c r="CW86" s="132"/>
      <c r="CX86" s="132"/>
      <c r="CY86" s="132"/>
      <c r="CZ86" s="132"/>
      <c r="DA86" s="132"/>
      <c r="DB86" s="132"/>
      <c r="DC86" s="132"/>
      <c r="DD86" s="132"/>
      <c r="DE86" s="132"/>
      <c r="DF86" s="132"/>
      <c r="DG86" s="132"/>
      <c r="DH86" s="132"/>
      <c r="DI86" s="132"/>
      <c r="DJ86" s="132"/>
      <c r="DK86" s="132"/>
      <c r="DL86" s="132"/>
      <c r="DM86" s="132"/>
      <c r="DN86" s="132"/>
      <c r="DO86" s="132"/>
      <c r="DP86" s="132"/>
      <c r="DQ86" s="132"/>
      <c r="DR86" s="132"/>
      <c r="DS86" s="132"/>
      <c r="DT86" s="132"/>
      <c r="DU86" s="132"/>
      <c r="DV86" s="132"/>
      <c r="DW86" s="132"/>
      <c r="DX86" s="132"/>
      <c r="DY86" s="132"/>
      <c r="DZ86" s="132"/>
      <c r="EA86" s="132"/>
      <c r="EB86" s="132"/>
      <c r="EC86" s="132"/>
      <c r="ED86" s="132"/>
      <c r="EE86" s="132"/>
      <c r="EF86" s="132"/>
      <c r="EG86" s="132"/>
      <c r="EH86" s="132"/>
      <c r="EI86" s="132"/>
      <c r="EJ86" s="132"/>
      <c r="EK86" s="132"/>
      <c r="EL86" s="132"/>
      <c r="EM86" s="132"/>
      <c r="EN86" s="132"/>
      <c r="EO86" s="132"/>
      <c r="EP86" s="132"/>
      <c r="EQ86" s="132"/>
      <c r="ER86" s="132"/>
      <c r="ES86" s="132"/>
      <c r="ET86" s="132"/>
      <c r="EU86" s="132"/>
      <c r="EV86" s="132"/>
      <c r="EW86" s="132"/>
      <c r="EX86" s="132"/>
      <c r="EY86" s="132"/>
      <c r="EZ86" s="132"/>
      <c r="FA86" s="132"/>
      <c r="FB86" s="132"/>
      <c r="FC86" s="28">
        <f t="shared" ref="FC86:FC88" si="918">COUNTIF(D86:FB86,"=X")</f>
        <v>0</v>
      </c>
      <c r="FD86" s="28"/>
    </row>
    <row r="87" spans="1:186" s="70" customFormat="1" ht="20.100000000000001" customHeight="1" x14ac:dyDescent="0.25">
      <c r="A87" s="76" t="str">
        <f>'key dates'!A80</f>
        <v>FACILITY - DIVISION 31 - EARTHWORK</v>
      </c>
      <c r="B87" s="77"/>
      <c r="C87" s="78">
        <f>'key dates'!D80</f>
        <v>0</v>
      </c>
      <c r="D87" s="119"/>
      <c r="E87" s="128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29"/>
      <c r="AF87" s="129"/>
      <c r="AG87" s="129"/>
      <c r="AH87" s="129"/>
      <c r="AI87" s="129"/>
      <c r="AJ87" s="129"/>
      <c r="AK87" s="129"/>
      <c r="AL87" s="129"/>
      <c r="AM87" s="129"/>
      <c r="AN87" s="129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29"/>
      <c r="BC87" s="129"/>
      <c r="BD87" s="129"/>
      <c r="BE87" s="129"/>
      <c r="BF87" s="129"/>
      <c r="BG87" s="129"/>
      <c r="BH87" s="129"/>
      <c r="BI87" s="129"/>
      <c r="BJ87" s="129"/>
      <c r="BK87" s="129"/>
      <c r="BL87" s="129"/>
      <c r="BM87" s="129"/>
      <c r="BN87" s="129"/>
      <c r="BO87" s="129"/>
      <c r="BP87" s="129"/>
      <c r="BQ87" s="129"/>
      <c r="BR87" s="129"/>
      <c r="BS87" s="129"/>
      <c r="BT87" s="129"/>
      <c r="BU87" s="129"/>
      <c r="BV87" s="129"/>
      <c r="BW87" s="129"/>
      <c r="BX87" s="129"/>
      <c r="BY87" s="129"/>
      <c r="BZ87" s="129"/>
      <c r="CA87" s="129"/>
      <c r="CB87" s="129"/>
      <c r="CC87" s="129"/>
      <c r="CD87" s="129"/>
      <c r="CE87" s="129"/>
      <c r="CF87" s="129"/>
      <c r="CG87" s="129"/>
      <c r="CH87" s="129"/>
      <c r="CI87" s="129"/>
      <c r="CJ87" s="129"/>
      <c r="CK87" s="129"/>
      <c r="CL87" s="129"/>
      <c r="CM87" s="129"/>
      <c r="CN87" s="129"/>
      <c r="CO87" s="129"/>
      <c r="CP87" s="129"/>
      <c r="CQ87" s="129"/>
      <c r="CR87" s="129"/>
      <c r="CS87" s="129"/>
      <c r="CT87" s="129"/>
      <c r="CU87" s="129"/>
      <c r="CV87" s="129"/>
      <c r="CW87" s="129"/>
      <c r="CX87" s="129"/>
      <c r="CY87" s="129"/>
      <c r="CZ87" s="129"/>
      <c r="DA87" s="129"/>
      <c r="DB87" s="129"/>
      <c r="DC87" s="129"/>
      <c r="DD87" s="129"/>
      <c r="DE87" s="129"/>
      <c r="DF87" s="129"/>
      <c r="DG87" s="129"/>
      <c r="DH87" s="129"/>
      <c r="DI87" s="129"/>
      <c r="DJ87" s="129"/>
      <c r="DK87" s="129"/>
      <c r="DL87" s="129"/>
      <c r="DM87" s="129"/>
      <c r="DN87" s="129"/>
      <c r="DO87" s="129"/>
      <c r="DP87" s="129"/>
      <c r="DQ87" s="129"/>
      <c r="DR87" s="129"/>
      <c r="DS87" s="129"/>
      <c r="DT87" s="129"/>
      <c r="DU87" s="129"/>
      <c r="DV87" s="129"/>
      <c r="DW87" s="129"/>
      <c r="DX87" s="129"/>
      <c r="DY87" s="129"/>
      <c r="DZ87" s="129"/>
      <c r="EA87" s="129"/>
      <c r="EB87" s="129"/>
      <c r="EC87" s="129"/>
      <c r="ED87" s="129"/>
      <c r="EE87" s="129"/>
      <c r="EF87" s="129"/>
      <c r="EG87" s="129"/>
      <c r="EH87" s="129"/>
      <c r="EI87" s="129"/>
      <c r="EJ87" s="129"/>
      <c r="EK87" s="129"/>
      <c r="EL87" s="129"/>
      <c r="EM87" s="129"/>
      <c r="EN87" s="129"/>
      <c r="EO87" s="129"/>
      <c r="EP87" s="129"/>
      <c r="EQ87" s="129"/>
      <c r="ER87" s="129"/>
      <c r="ES87" s="129"/>
      <c r="ET87" s="129"/>
      <c r="EU87" s="129"/>
      <c r="EV87" s="129"/>
      <c r="EW87" s="129"/>
      <c r="EX87" s="129"/>
      <c r="EY87" s="129"/>
      <c r="EZ87" s="129"/>
      <c r="FA87" s="129"/>
      <c r="FB87" s="129"/>
      <c r="FC87" s="69">
        <f t="shared" si="918"/>
        <v>0</v>
      </c>
      <c r="FD87" s="69"/>
    </row>
    <row r="88" spans="1:186" s="1" customFormat="1" ht="20.100000000000001" customHeight="1" thickBot="1" x14ac:dyDescent="0.3">
      <c r="A88" s="199" t="str">
        <f>'key dates'!A81</f>
        <v>PROJECT CLOSEOUT</v>
      </c>
      <c r="B88" s="200"/>
      <c r="C88" s="201">
        <f>'key dates'!D81</f>
        <v>1</v>
      </c>
      <c r="D88" s="123"/>
      <c r="E88" s="117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2"/>
      <c r="AF88" s="202"/>
      <c r="AG88" s="202"/>
      <c r="AH88" s="202"/>
      <c r="AI88" s="202"/>
      <c r="AJ88" s="202"/>
      <c r="AK88" s="202"/>
      <c r="AL88" s="202"/>
      <c r="AM88" s="202"/>
      <c r="AN88" s="202"/>
      <c r="AO88" s="202"/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2"/>
      <c r="BA88" s="202"/>
      <c r="BB88" s="202"/>
      <c r="BC88" s="202"/>
      <c r="BD88" s="202"/>
      <c r="BE88" s="202"/>
      <c r="BF88" s="202"/>
      <c r="BG88" s="202"/>
      <c r="BH88" s="202"/>
      <c r="BI88" s="202"/>
      <c r="BJ88" s="202"/>
      <c r="BK88" s="202"/>
      <c r="BL88" s="202"/>
      <c r="BM88" s="202"/>
      <c r="BN88" s="202"/>
      <c r="BO88" s="202"/>
      <c r="BP88" s="202"/>
      <c r="BQ88" s="202"/>
      <c r="BR88" s="202"/>
      <c r="BS88" s="202"/>
      <c r="BT88" s="202"/>
      <c r="BU88" s="202"/>
      <c r="BV88" s="202"/>
      <c r="BW88" s="202"/>
      <c r="BX88" s="202"/>
      <c r="BY88" s="202"/>
      <c r="BZ88" s="202"/>
      <c r="CA88" s="202"/>
      <c r="CB88" s="202"/>
      <c r="CC88" s="202"/>
      <c r="CD88" s="202"/>
      <c r="CE88" s="202"/>
      <c r="CF88" s="202"/>
      <c r="CG88" s="202"/>
      <c r="CH88" s="202"/>
      <c r="CI88" s="202"/>
      <c r="CJ88" s="202"/>
      <c r="CK88" s="202"/>
      <c r="CL88" s="202"/>
      <c r="CM88" s="202"/>
      <c r="CN88" s="202"/>
      <c r="CO88" s="202"/>
      <c r="CP88" s="202"/>
      <c r="CQ88" s="202"/>
      <c r="CR88" s="202"/>
      <c r="CS88" s="202"/>
      <c r="CT88" s="202"/>
      <c r="CU88" s="202"/>
      <c r="CV88" s="202"/>
      <c r="CW88" s="202"/>
      <c r="CX88" s="202"/>
      <c r="CY88" s="202"/>
      <c r="CZ88" s="202"/>
      <c r="DA88" s="202"/>
      <c r="DB88" s="202"/>
      <c r="DC88" s="202"/>
      <c r="DD88" s="202"/>
      <c r="DE88" s="202"/>
      <c r="DF88" s="202"/>
      <c r="DG88" s="202"/>
      <c r="DH88" s="202"/>
      <c r="DI88" s="202"/>
      <c r="DJ88" s="202"/>
      <c r="DK88" s="202" t="s">
        <v>59</v>
      </c>
      <c r="DL88" s="202"/>
      <c r="DM88" s="202"/>
      <c r="DN88" s="202"/>
      <c r="DO88" s="202"/>
      <c r="DP88" s="202"/>
      <c r="DQ88" s="202"/>
      <c r="DR88" s="202"/>
      <c r="DS88" s="202"/>
      <c r="DT88" s="202"/>
      <c r="DU88" s="202"/>
      <c r="DV88" s="202"/>
      <c r="DW88" s="202"/>
      <c r="DX88" s="202"/>
      <c r="DY88" s="202"/>
      <c r="DZ88" s="202"/>
      <c r="EA88" s="202"/>
      <c r="EB88" s="202"/>
      <c r="EC88" s="202"/>
      <c r="ED88" s="202"/>
      <c r="EE88" s="202"/>
      <c r="EF88" s="202"/>
      <c r="EG88" s="202"/>
      <c r="EH88" s="202"/>
      <c r="EI88" s="202"/>
      <c r="EJ88" s="202"/>
      <c r="EK88" s="202"/>
      <c r="EL88" s="202"/>
      <c r="EM88" s="202"/>
      <c r="EN88" s="202"/>
      <c r="EO88" s="202"/>
      <c r="EP88" s="202"/>
      <c r="EQ88" s="202"/>
      <c r="ER88" s="202"/>
      <c r="ES88" s="202"/>
      <c r="ET88" s="202"/>
      <c r="EU88" s="202"/>
      <c r="EV88" s="202"/>
      <c r="EW88" s="202"/>
      <c r="EX88" s="202"/>
      <c r="EY88" s="202"/>
      <c r="EZ88" s="202"/>
      <c r="FA88" s="202"/>
      <c r="FB88" s="202"/>
      <c r="FC88" s="28">
        <f t="shared" si="918"/>
        <v>1</v>
      </c>
      <c r="FD88" s="28"/>
    </row>
    <row r="89" spans="1:186" ht="63" customHeight="1" thickBot="1" x14ac:dyDescent="0.25">
      <c r="A89" s="246" t="s">
        <v>112</v>
      </c>
      <c r="B89" s="247"/>
      <c r="C89" s="248"/>
      <c r="D89" s="51">
        <f>D13</f>
        <v>42821</v>
      </c>
      <c r="E89" s="51">
        <f t="shared" ref="E89:BP89" si="919">D89+7</f>
        <v>42828</v>
      </c>
      <c r="F89" s="51">
        <f t="shared" si="919"/>
        <v>42835</v>
      </c>
      <c r="G89" s="51">
        <f t="shared" si="919"/>
        <v>42842</v>
      </c>
      <c r="H89" s="51">
        <f t="shared" si="919"/>
        <v>42849</v>
      </c>
      <c r="I89" s="51">
        <f t="shared" si="919"/>
        <v>42856</v>
      </c>
      <c r="J89" s="51">
        <f t="shared" si="919"/>
        <v>42863</v>
      </c>
      <c r="K89" s="51">
        <f t="shared" si="919"/>
        <v>42870</v>
      </c>
      <c r="L89" s="51">
        <f t="shared" si="919"/>
        <v>42877</v>
      </c>
      <c r="M89" s="51">
        <f t="shared" si="919"/>
        <v>42884</v>
      </c>
      <c r="N89" s="51">
        <f t="shared" si="919"/>
        <v>42891</v>
      </c>
      <c r="O89" s="51">
        <f t="shared" si="919"/>
        <v>42898</v>
      </c>
      <c r="P89" s="51">
        <f t="shared" si="919"/>
        <v>42905</v>
      </c>
      <c r="Q89" s="51">
        <f t="shared" si="919"/>
        <v>42912</v>
      </c>
      <c r="R89" s="51">
        <f t="shared" si="919"/>
        <v>42919</v>
      </c>
      <c r="S89" s="51">
        <f t="shared" si="919"/>
        <v>42926</v>
      </c>
      <c r="T89" s="51">
        <f t="shared" si="919"/>
        <v>42933</v>
      </c>
      <c r="U89" s="51">
        <f t="shared" si="919"/>
        <v>42940</v>
      </c>
      <c r="V89" s="51">
        <f t="shared" si="919"/>
        <v>42947</v>
      </c>
      <c r="W89" s="51">
        <f t="shared" si="919"/>
        <v>42954</v>
      </c>
      <c r="X89" s="51">
        <f t="shared" si="919"/>
        <v>42961</v>
      </c>
      <c r="Y89" s="51">
        <f t="shared" si="919"/>
        <v>42968</v>
      </c>
      <c r="Z89" s="51">
        <f t="shared" si="919"/>
        <v>42975</v>
      </c>
      <c r="AA89" s="51">
        <f t="shared" si="919"/>
        <v>42982</v>
      </c>
      <c r="AB89" s="51">
        <f t="shared" si="919"/>
        <v>42989</v>
      </c>
      <c r="AC89" s="51">
        <f t="shared" si="919"/>
        <v>42996</v>
      </c>
      <c r="AD89" s="51">
        <f t="shared" si="919"/>
        <v>43003</v>
      </c>
      <c r="AE89" s="51">
        <f t="shared" si="919"/>
        <v>43010</v>
      </c>
      <c r="AF89" s="51">
        <f t="shared" si="919"/>
        <v>43017</v>
      </c>
      <c r="AG89" s="51">
        <f t="shared" si="919"/>
        <v>43024</v>
      </c>
      <c r="AH89" s="51">
        <f t="shared" si="919"/>
        <v>43031</v>
      </c>
      <c r="AI89" s="51">
        <f t="shared" si="919"/>
        <v>43038</v>
      </c>
      <c r="AJ89" s="51">
        <f t="shared" si="919"/>
        <v>43045</v>
      </c>
      <c r="AK89" s="51">
        <f t="shared" si="919"/>
        <v>43052</v>
      </c>
      <c r="AL89" s="51">
        <f t="shared" si="919"/>
        <v>43059</v>
      </c>
      <c r="AM89" s="51">
        <f t="shared" si="919"/>
        <v>43066</v>
      </c>
      <c r="AN89" s="51">
        <f t="shared" si="919"/>
        <v>43073</v>
      </c>
      <c r="AO89" s="51">
        <f t="shared" si="919"/>
        <v>43080</v>
      </c>
      <c r="AP89" s="51">
        <f t="shared" si="919"/>
        <v>43087</v>
      </c>
      <c r="AQ89" s="51">
        <f t="shared" si="919"/>
        <v>43094</v>
      </c>
      <c r="AR89" s="51">
        <f t="shared" si="919"/>
        <v>43101</v>
      </c>
      <c r="AS89" s="51">
        <f t="shared" si="919"/>
        <v>43108</v>
      </c>
      <c r="AT89" s="51">
        <f t="shared" si="919"/>
        <v>43115</v>
      </c>
      <c r="AU89" s="51">
        <f t="shared" si="919"/>
        <v>43122</v>
      </c>
      <c r="AV89" s="51">
        <f t="shared" si="919"/>
        <v>43129</v>
      </c>
      <c r="AW89" s="51">
        <f t="shared" si="919"/>
        <v>43136</v>
      </c>
      <c r="AX89" s="51">
        <f t="shared" si="919"/>
        <v>43143</v>
      </c>
      <c r="AY89" s="51">
        <f t="shared" si="919"/>
        <v>43150</v>
      </c>
      <c r="AZ89" s="51">
        <f t="shared" si="919"/>
        <v>43157</v>
      </c>
      <c r="BA89" s="51">
        <f t="shared" si="919"/>
        <v>43164</v>
      </c>
      <c r="BB89" s="51">
        <f t="shared" si="919"/>
        <v>43171</v>
      </c>
      <c r="BC89" s="51">
        <f t="shared" si="919"/>
        <v>43178</v>
      </c>
      <c r="BD89" s="51">
        <f t="shared" si="919"/>
        <v>43185</v>
      </c>
      <c r="BE89" s="51">
        <f t="shared" si="919"/>
        <v>43192</v>
      </c>
      <c r="BF89" s="51">
        <f t="shared" si="919"/>
        <v>43199</v>
      </c>
      <c r="BG89" s="51">
        <f t="shared" si="919"/>
        <v>43206</v>
      </c>
      <c r="BH89" s="51">
        <f t="shared" si="919"/>
        <v>43213</v>
      </c>
      <c r="BI89" s="51">
        <f t="shared" si="919"/>
        <v>43220</v>
      </c>
      <c r="BJ89" s="51">
        <f t="shared" si="919"/>
        <v>43227</v>
      </c>
      <c r="BK89" s="51">
        <f t="shared" si="919"/>
        <v>43234</v>
      </c>
      <c r="BL89" s="51">
        <f t="shared" si="919"/>
        <v>43241</v>
      </c>
      <c r="BM89" s="51">
        <f t="shared" si="919"/>
        <v>43248</v>
      </c>
      <c r="BN89" s="51">
        <f t="shared" si="919"/>
        <v>43255</v>
      </c>
      <c r="BO89" s="51">
        <f t="shared" si="919"/>
        <v>43262</v>
      </c>
      <c r="BP89" s="51">
        <f t="shared" si="919"/>
        <v>43269</v>
      </c>
      <c r="BQ89" s="51">
        <f t="shared" ref="BQ89:CD89" si="920">BP89+7</f>
        <v>43276</v>
      </c>
      <c r="BR89" s="51">
        <f t="shared" si="920"/>
        <v>43283</v>
      </c>
      <c r="BS89" s="51">
        <f t="shared" si="920"/>
        <v>43290</v>
      </c>
      <c r="BT89" s="51">
        <f t="shared" si="920"/>
        <v>43297</v>
      </c>
      <c r="BU89" s="51">
        <f t="shared" si="920"/>
        <v>43304</v>
      </c>
      <c r="BV89" s="51">
        <f t="shared" si="920"/>
        <v>43311</v>
      </c>
      <c r="BW89" s="51">
        <f t="shared" si="920"/>
        <v>43318</v>
      </c>
      <c r="BX89" s="51">
        <f t="shared" si="920"/>
        <v>43325</v>
      </c>
      <c r="BY89" s="51">
        <f t="shared" si="920"/>
        <v>43332</v>
      </c>
      <c r="BZ89" s="51">
        <f t="shared" si="920"/>
        <v>43339</v>
      </c>
      <c r="CA89" s="51">
        <f t="shared" si="920"/>
        <v>43346</v>
      </c>
      <c r="CB89" s="51">
        <f t="shared" si="920"/>
        <v>43353</v>
      </c>
      <c r="CC89" s="51">
        <f t="shared" si="920"/>
        <v>43360</v>
      </c>
      <c r="CD89" s="51">
        <f t="shared" si="920"/>
        <v>43367</v>
      </c>
      <c r="CE89" s="51">
        <f t="shared" ref="CE89" si="921">CD89+7</f>
        <v>43374</v>
      </c>
      <c r="CF89" s="51">
        <f t="shared" ref="CF89" si="922">CE89+7</f>
        <v>43381</v>
      </c>
      <c r="CG89" s="51">
        <f t="shared" ref="CG89" si="923">CF89+7</f>
        <v>43388</v>
      </c>
      <c r="CH89" s="51">
        <f t="shared" ref="CH89" si="924">CG89+7</f>
        <v>43395</v>
      </c>
      <c r="CI89" s="51">
        <f t="shared" ref="CI89" si="925">CH89+7</f>
        <v>43402</v>
      </c>
      <c r="CJ89" s="51">
        <f t="shared" ref="CJ89" si="926">CI89+7</f>
        <v>43409</v>
      </c>
      <c r="CK89" s="51">
        <f t="shared" ref="CK89" si="927">CJ89+7</f>
        <v>43416</v>
      </c>
      <c r="CL89" s="51">
        <f t="shared" ref="CL89" si="928">CK89+7</f>
        <v>43423</v>
      </c>
      <c r="CM89" s="51">
        <f t="shared" ref="CM89" si="929">CL89+7</f>
        <v>43430</v>
      </c>
      <c r="CN89" s="51">
        <f t="shared" ref="CN89" si="930">CM89+7</f>
        <v>43437</v>
      </c>
      <c r="CO89" s="51">
        <f t="shared" ref="CO89" si="931">CN89+7</f>
        <v>43444</v>
      </c>
      <c r="CP89" s="51">
        <f t="shared" ref="CP89" si="932">CO89+7</f>
        <v>43451</v>
      </c>
      <c r="CQ89" s="51">
        <f t="shared" ref="CQ89" si="933">CP89+7</f>
        <v>43458</v>
      </c>
      <c r="CR89" s="51">
        <f t="shared" ref="CR89" si="934">CQ89+7</f>
        <v>43465</v>
      </c>
      <c r="CS89" s="51">
        <f t="shared" ref="CS89" si="935">CR89+7</f>
        <v>43472</v>
      </c>
      <c r="CT89" s="51">
        <f t="shared" ref="CT89" si="936">CS89+7</f>
        <v>43479</v>
      </c>
      <c r="CU89" s="51">
        <f t="shared" ref="CU89" si="937">CT89+7</f>
        <v>43486</v>
      </c>
      <c r="CV89" s="51">
        <f t="shared" ref="CV89" si="938">CU89+7</f>
        <v>43493</v>
      </c>
      <c r="CW89" s="51">
        <f t="shared" ref="CW89" si="939">CV89+7</f>
        <v>43500</v>
      </c>
      <c r="CX89" s="51">
        <f t="shared" ref="CX89" si="940">CW89+7</f>
        <v>43507</v>
      </c>
      <c r="CY89" s="51">
        <f t="shared" ref="CY89" si="941">CX89+7</f>
        <v>43514</v>
      </c>
      <c r="CZ89" s="51">
        <f t="shared" ref="CZ89" si="942">CY89+7</f>
        <v>43521</v>
      </c>
      <c r="DA89" s="51">
        <f t="shared" ref="DA89" si="943">CZ89+7</f>
        <v>43528</v>
      </c>
      <c r="DB89" s="51">
        <f t="shared" ref="DB89" si="944">DA89+7</f>
        <v>43535</v>
      </c>
      <c r="DC89" s="51">
        <f t="shared" ref="DC89" si="945">DB89+7</f>
        <v>43542</v>
      </c>
      <c r="DD89" s="51">
        <f t="shared" ref="DD89" si="946">DC89+7</f>
        <v>43549</v>
      </c>
      <c r="DE89" s="51">
        <f t="shared" ref="DE89" si="947">DD89+7</f>
        <v>43556</v>
      </c>
      <c r="DF89" s="51">
        <f t="shared" ref="DF89" si="948">DE89+7</f>
        <v>43563</v>
      </c>
      <c r="DG89" s="51">
        <f t="shared" ref="DG89" si="949">DF89+7</f>
        <v>43570</v>
      </c>
      <c r="DH89" s="51">
        <f t="shared" ref="DH89" si="950">DG89+7</f>
        <v>43577</v>
      </c>
      <c r="DI89" s="51">
        <f t="shared" ref="DI89" si="951">DH89+7</f>
        <v>43584</v>
      </c>
      <c r="DJ89" s="51">
        <f t="shared" ref="DJ89" si="952">DI89+7</f>
        <v>43591</v>
      </c>
      <c r="DK89" s="51">
        <f t="shared" ref="DK89" si="953">DJ89+7</f>
        <v>43598</v>
      </c>
      <c r="DL89" s="51">
        <f t="shared" ref="DL89" si="954">DK89+7</f>
        <v>43605</v>
      </c>
      <c r="DM89" s="51">
        <f t="shared" ref="DM89" si="955">DL89+7</f>
        <v>43612</v>
      </c>
      <c r="DN89" s="51">
        <f t="shared" ref="DN89" si="956">DM89+7</f>
        <v>43619</v>
      </c>
      <c r="DO89" s="51">
        <f t="shared" ref="DO89" si="957">DN89+7</f>
        <v>43626</v>
      </c>
      <c r="DP89" s="51">
        <f t="shared" ref="DP89" si="958">DO89+7</f>
        <v>43633</v>
      </c>
      <c r="DQ89" s="51">
        <f t="shared" ref="DQ89" si="959">DP89+7</f>
        <v>43640</v>
      </c>
      <c r="DR89" s="51">
        <f t="shared" ref="DR89" si="960">DQ89+7</f>
        <v>43647</v>
      </c>
      <c r="DS89" s="51">
        <f t="shared" ref="DS89" si="961">DR89+7</f>
        <v>43654</v>
      </c>
      <c r="DT89" s="51">
        <f t="shared" ref="DT89" si="962">DS89+7</f>
        <v>43661</v>
      </c>
      <c r="DU89" s="51">
        <f t="shared" ref="DU89" si="963">DT89+7</f>
        <v>43668</v>
      </c>
      <c r="DV89" s="51">
        <f t="shared" ref="DV89" si="964">DU89+7</f>
        <v>43675</v>
      </c>
      <c r="DW89" s="51">
        <f t="shared" ref="DW89" si="965">DV89+7</f>
        <v>43682</v>
      </c>
      <c r="DX89" s="51">
        <f t="shared" ref="DX89" si="966">DW89+7</f>
        <v>43689</v>
      </c>
      <c r="DY89" s="51">
        <f t="shared" ref="DY89" si="967">DX89+7</f>
        <v>43696</v>
      </c>
      <c r="DZ89" s="51">
        <f t="shared" ref="DZ89" si="968">DY89+7</f>
        <v>43703</v>
      </c>
      <c r="EA89" s="51">
        <f t="shared" ref="EA89" si="969">DZ89+7</f>
        <v>43710</v>
      </c>
      <c r="EB89" s="51">
        <f t="shared" ref="EB89" si="970">EA89+7</f>
        <v>43717</v>
      </c>
      <c r="EC89" s="51">
        <f t="shared" ref="EC89" si="971">EB89+7</f>
        <v>43724</v>
      </c>
      <c r="ED89" s="51">
        <f t="shared" ref="ED89" si="972">EC89+7</f>
        <v>43731</v>
      </c>
      <c r="EE89" s="51">
        <f t="shared" ref="EE89" si="973">ED89+7</f>
        <v>43738</v>
      </c>
      <c r="EF89" s="51">
        <f t="shared" ref="EF89" si="974">EE89+7</f>
        <v>43745</v>
      </c>
      <c r="EG89" s="51">
        <f t="shared" ref="EG89" si="975">EF89+7</f>
        <v>43752</v>
      </c>
      <c r="EH89" s="51">
        <f t="shared" ref="EH89" si="976">EG89+7</f>
        <v>43759</v>
      </c>
      <c r="EI89" s="51">
        <f t="shared" ref="EI89" si="977">EH89+7</f>
        <v>43766</v>
      </c>
      <c r="EJ89" s="51">
        <f t="shared" ref="EJ89" si="978">EI89+7</f>
        <v>43773</v>
      </c>
      <c r="EK89" s="51">
        <f t="shared" ref="EK89" si="979">EJ89+7</f>
        <v>43780</v>
      </c>
      <c r="EL89" s="51">
        <f t="shared" ref="EL89" si="980">EK89+7</f>
        <v>43787</v>
      </c>
      <c r="EM89" s="51">
        <f t="shared" ref="EM89" si="981">EL89+7</f>
        <v>43794</v>
      </c>
      <c r="EN89" s="51">
        <f t="shared" ref="EN89" si="982">EM89+7</f>
        <v>43801</v>
      </c>
      <c r="EO89" s="51">
        <f t="shared" ref="EO89" si="983">EN89+7</f>
        <v>43808</v>
      </c>
      <c r="EP89" s="51">
        <f t="shared" ref="EP89" si="984">EO89+7</f>
        <v>43815</v>
      </c>
      <c r="EQ89" s="51">
        <f t="shared" ref="EQ89" si="985">EP89+7</f>
        <v>43822</v>
      </c>
      <c r="ER89" s="51">
        <f t="shared" ref="ER89" si="986">EQ89+7</f>
        <v>43829</v>
      </c>
      <c r="ES89" s="51">
        <f t="shared" ref="ES89" si="987">ER89+7</f>
        <v>43836</v>
      </c>
      <c r="ET89" s="51">
        <f t="shared" ref="ET89" si="988">ES89+7</f>
        <v>43843</v>
      </c>
      <c r="EU89" s="51">
        <f t="shared" ref="EU89" si="989">ET89+7</f>
        <v>43850</v>
      </c>
      <c r="EV89" s="51">
        <f t="shared" ref="EV89" si="990">EU89+7</f>
        <v>43857</v>
      </c>
      <c r="EW89" s="51">
        <f t="shared" ref="EW89" si="991">EV89+7</f>
        <v>43864</v>
      </c>
      <c r="EX89" s="51">
        <f t="shared" ref="EX89" si="992">EW89+7</f>
        <v>43871</v>
      </c>
      <c r="EY89" s="51">
        <f t="shared" ref="EY89" si="993">EX89+7</f>
        <v>43878</v>
      </c>
      <c r="EZ89" s="51">
        <f t="shared" ref="EZ89" si="994">EY89+7</f>
        <v>43885</v>
      </c>
      <c r="FA89" s="51">
        <f t="shared" ref="FA89" si="995">EZ89+7</f>
        <v>43892</v>
      </c>
      <c r="FB89" s="51">
        <f t="shared" ref="FB89" si="996">FA89+7</f>
        <v>43899</v>
      </c>
      <c r="FC89" s="6"/>
      <c r="FD89" s="6"/>
      <c r="FE89" s="6"/>
      <c r="FF89" s="6"/>
      <c r="FG89" s="6"/>
      <c r="FH89" s="6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8"/>
      <c r="FV89" s="8"/>
      <c r="FW89" s="8"/>
      <c r="FX89" s="8"/>
      <c r="FY89" s="8"/>
      <c r="FZ89" s="8"/>
      <c r="GA89" s="8"/>
      <c r="GB89" s="8"/>
      <c r="GC89" s="8"/>
      <c r="GD89" s="8"/>
    </row>
    <row r="90" spans="1:186" ht="15" x14ac:dyDescent="0.2">
      <c r="A90" s="36"/>
      <c r="B90" s="36"/>
      <c r="C90" s="37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38"/>
      <c r="O90" s="38"/>
      <c r="P90" s="38"/>
      <c r="Q90" s="38"/>
      <c r="R90" s="38"/>
      <c r="S90" s="3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9"/>
      <c r="FD90" s="29"/>
    </row>
    <row r="91" spans="1:186" ht="20.25" customHeight="1" thickBot="1" x14ac:dyDescent="0.25">
      <c r="A91" s="36"/>
      <c r="B91" s="36"/>
      <c r="C91" s="37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38"/>
      <c r="O91" s="38"/>
      <c r="P91" s="38"/>
      <c r="Q91" s="38"/>
      <c r="R91" s="38"/>
      <c r="S91" s="38"/>
      <c r="T91" s="28"/>
      <c r="U91" s="28"/>
      <c r="V91" s="28"/>
      <c r="W91" s="54"/>
      <c r="X91" s="54"/>
      <c r="Y91" s="54"/>
      <c r="Z91" s="54"/>
      <c r="AA91" s="54"/>
      <c r="AB91" s="54"/>
      <c r="AC91" s="54"/>
      <c r="AD91" s="54"/>
      <c r="AE91" s="54"/>
      <c r="AF91" s="273" t="s">
        <v>113</v>
      </c>
      <c r="AG91" s="273"/>
      <c r="AH91" s="273"/>
      <c r="AI91" s="273"/>
      <c r="AJ91" s="273"/>
      <c r="AK91" s="273"/>
      <c r="AL91" s="273" t="s">
        <v>114</v>
      </c>
      <c r="AM91" s="273"/>
      <c r="AN91" s="273"/>
      <c r="AO91" s="273"/>
      <c r="AP91" s="273"/>
      <c r="AQ91" s="273"/>
      <c r="AR91" s="273" t="s">
        <v>117</v>
      </c>
      <c r="AS91" s="273"/>
      <c r="AT91" s="273"/>
      <c r="AU91" s="273"/>
      <c r="AV91" s="273"/>
      <c r="AW91" s="273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9"/>
      <c r="FK91" s="29"/>
    </row>
    <row r="92" spans="1:186" ht="25.5" customHeight="1" thickBot="1" x14ac:dyDescent="0.35">
      <c r="A92" s="149" t="s">
        <v>49</v>
      </c>
      <c r="B92" s="151">
        <f ca="1">NOW()</f>
        <v>43542.669572106483</v>
      </c>
      <c r="C92" s="151"/>
      <c r="D92" s="150"/>
      <c r="E92" s="137"/>
      <c r="F92" s="136"/>
      <c r="G92" s="136"/>
      <c r="H92" s="136"/>
      <c r="I92" s="249" t="s">
        <v>111</v>
      </c>
      <c r="J92" s="250"/>
      <c r="K92" s="250"/>
      <c r="L92" s="250"/>
      <c r="M92" s="250"/>
      <c r="N92" s="250"/>
      <c r="O92" s="250"/>
      <c r="P92" s="250"/>
      <c r="Q92" s="251">
        <f>B21</f>
        <v>42828</v>
      </c>
      <c r="R92" s="251"/>
      <c r="S92" s="251"/>
      <c r="T92" s="251"/>
      <c r="U92" s="251"/>
      <c r="V92" s="252"/>
      <c r="W92" s="182"/>
      <c r="X92" s="183"/>
      <c r="Y92" s="183"/>
      <c r="Z92" s="183"/>
      <c r="AA92" s="183"/>
      <c r="AB92" s="183"/>
      <c r="AC92" s="277" t="s">
        <v>115</v>
      </c>
      <c r="AD92" s="277"/>
      <c r="AE92" s="278"/>
      <c r="AF92" s="279">
        <f>Q92</f>
        <v>42828</v>
      </c>
      <c r="AG92" s="279"/>
      <c r="AH92" s="279"/>
      <c r="AI92" s="279"/>
      <c r="AJ92" s="279"/>
      <c r="AK92" s="279"/>
      <c r="AL92" s="276">
        <v>43191</v>
      </c>
      <c r="AM92" s="276"/>
      <c r="AN92" s="276"/>
      <c r="AO92" s="276"/>
      <c r="AP92" s="276"/>
      <c r="AQ92" s="276"/>
      <c r="AR92" s="276">
        <v>43556</v>
      </c>
      <c r="AS92" s="276"/>
      <c r="AT92" s="276"/>
      <c r="AU92" s="276"/>
      <c r="AV92" s="276"/>
      <c r="AW92" s="276"/>
      <c r="AX92" s="150"/>
      <c r="AY92" s="150"/>
      <c r="AZ92" s="150"/>
      <c r="BA92" s="150"/>
      <c r="BB92" s="150"/>
      <c r="BC92" s="150"/>
      <c r="BD92" s="150"/>
      <c r="BE92" s="150"/>
      <c r="BF92" s="150"/>
      <c r="BG92" s="150"/>
      <c r="BH92" s="150"/>
      <c r="BI92" s="150"/>
      <c r="BJ92" s="150"/>
      <c r="BK92" s="150"/>
      <c r="BL92" s="150"/>
      <c r="BM92" s="150"/>
      <c r="BN92" s="150"/>
      <c r="BO92" s="150"/>
      <c r="BP92" s="150"/>
      <c r="BQ92" s="150"/>
      <c r="BR92" s="150"/>
      <c r="BS92" s="150"/>
      <c r="BT92" s="150"/>
      <c r="BU92" s="186"/>
      <c r="BV92" s="4"/>
      <c r="BW92" s="55" t="s">
        <v>94</v>
      </c>
      <c r="BX92" s="111"/>
      <c r="BY92" s="111"/>
      <c r="BZ92" s="111"/>
      <c r="CA92" s="111"/>
      <c r="CB92" s="150"/>
      <c r="CC92" s="150"/>
      <c r="CD92" s="150"/>
      <c r="CE92" s="150"/>
      <c r="CF92" s="150"/>
      <c r="CG92" s="150"/>
      <c r="CH92" s="150"/>
      <c r="CI92" s="150"/>
      <c r="CJ92" s="150"/>
      <c r="CK92" s="150"/>
      <c r="CL92" s="150"/>
      <c r="CM92" s="150"/>
      <c r="CN92" s="150"/>
      <c r="CO92" s="150"/>
      <c r="CP92" s="150"/>
      <c r="CQ92" s="150"/>
      <c r="CR92" s="150"/>
      <c r="CS92" s="150"/>
      <c r="CT92" s="150"/>
      <c r="CU92" s="150"/>
      <c r="CV92" s="150"/>
      <c r="CW92" s="150"/>
      <c r="CX92" s="150"/>
      <c r="CY92" s="150"/>
      <c r="CZ92" s="150"/>
      <c r="DA92" s="150"/>
      <c r="DB92" s="150"/>
      <c r="DC92" s="150"/>
      <c r="DD92" s="150"/>
      <c r="DE92" s="150"/>
      <c r="DF92" s="150"/>
      <c r="DG92" s="150"/>
      <c r="DH92" s="150"/>
      <c r="DI92" s="150"/>
      <c r="DJ92" s="150"/>
      <c r="DK92" s="150"/>
      <c r="DL92" s="150"/>
      <c r="DM92" s="150"/>
      <c r="DN92" s="150"/>
      <c r="DO92" s="150"/>
      <c r="DP92" s="150"/>
      <c r="DQ92" s="150"/>
      <c r="DR92" s="150"/>
      <c r="DS92" s="150"/>
      <c r="DT92" s="150"/>
      <c r="DU92" s="150"/>
      <c r="DV92" s="150"/>
      <c r="DW92" s="150"/>
      <c r="DX92" s="150"/>
      <c r="DY92" s="150"/>
      <c r="DZ92" s="150"/>
      <c r="EA92" s="150"/>
      <c r="EB92" s="150"/>
      <c r="EC92" s="150"/>
      <c r="ED92" s="150"/>
      <c r="EE92" s="150"/>
      <c r="EF92" s="150"/>
      <c r="EG92" s="150"/>
      <c r="EH92" s="150"/>
      <c r="EI92" s="150"/>
      <c r="EJ92" s="150"/>
      <c r="EK92" s="150"/>
      <c r="EL92" s="150"/>
      <c r="EM92" s="150"/>
      <c r="EN92" s="150"/>
      <c r="EO92" s="150"/>
      <c r="EP92" s="150"/>
      <c r="EQ92" s="150"/>
      <c r="ER92" s="150"/>
      <c r="ES92" s="150"/>
      <c r="ET92" s="150"/>
      <c r="EU92" s="150"/>
      <c r="EV92" s="150"/>
      <c r="EW92" s="150"/>
      <c r="EX92" s="150"/>
      <c r="EY92" s="150"/>
      <c r="EZ92" s="150"/>
      <c r="FA92" s="150"/>
      <c r="FB92" s="150"/>
      <c r="FC92" s="150"/>
      <c r="FD92" s="150"/>
      <c r="FE92" s="150"/>
      <c r="FF92" s="150"/>
      <c r="FG92" s="150"/>
      <c r="FH92" s="150"/>
      <c r="FI92" s="150"/>
      <c r="FK92" s="29"/>
    </row>
    <row r="93" spans="1:186" ht="25.5" customHeight="1" thickBot="1" x14ac:dyDescent="0.35">
      <c r="A93" s="29"/>
      <c r="B93" s="29"/>
      <c r="C93" s="29"/>
      <c r="D93" s="29"/>
      <c r="E93" s="136"/>
      <c r="F93" s="136"/>
      <c r="G93" s="136"/>
      <c r="H93" s="136"/>
      <c r="I93" s="253" t="s">
        <v>110</v>
      </c>
      <c r="J93" s="254"/>
      <c r="K93" s="254"/>
      <c r="L93" s="254"/>
      <c r="M93" s="254"/>
      <c r="N93" s="254"/>
      <c r="O93" s="254"/>
      <c r="P93" s="254"/>
      <c r="Q93" s="281">
        <f>AR93</f>
        <v>43588</v>
      </c>
      <c r="R93" s="281"/>
      <c r="S93" s="281"/>
      <c r="T93" s="281"/>
      <c r="U93" s="281"/>
      <c r="V93" s="282"/>
      <c r="W93" s="182"/>
      <c r="X93" s="183"/>
      <c r="Y93" s="183"/>
      <c r="Z93" s="183"/>
      <c r="AA93" s="183"/>
      <c r="AB93" s="183"/>
      <c r="AC93" s="277" t="s">
        <v>116</v>
      </c>
      <c r="AD93" s="277"/>
      <c r="AE93" s="278"/>
      <c r="AF93" s="276">
        <v>43069</v>
      </c>
      <c r="AG93" s="276"/>
      <c r="AH93" s="276"/>
      <c r="AI93" s="276"/>
      <c r="AJ93" s="276"/>
      <c r="AK93" s="276"/>
      <c r="AL93" s="276">
        <v>43434</v>
      </c>
      <c r="AM93" s="276"/>
      <c r="AN93" s="276"/>
      <c r="AO93" s="276"/>
      <c r="AP93" s="276"/>
      <c r="AQ93" s="276"/>
      <c r="AR93" s="276">
        <v>43588</v>
      </c>
      <c r="AS93" s="276"/>
      <c r="AT93" s="276"/>
      <c r="AU93" s="276"/>
      <c r="AV93" s="276"/>
      <c r="AW93" s="276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54"/>
      <c r="BV93" s="54"/>
      <c r="BW93" s="109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K93" s="29"/>
    </row>
    <row r="94" spans="1:186" ht="25.5" customHeight="1" thickBot="1" x14ac:dyDescent="0.35">
      <c r="A94" s="29"/>
      <c r="B94" s="29"/>
      <c r="C94" s="29"/>
      <c r="D94" s="29"/>
      <c r="E94" s="136"/>
      <c r="F94" s="136"/>
      <c r="G94" s="136"/>
      <c r="H94" s="136"/>
      <c r="I94" s="239" t="s">
        <v>107</v>
      </c>
      <c r="J94" s="240"/>
      <c r="K94" s="240"/>
      <c r="L94" s="240"/>
      <c r="M94" s="240"/>
      <c r="N94" s="240"/>
      <c r="O94" s="240"/>
      <c r="P94" s="240"/>
      <c r="Q94" s="241">
        <f>(AF93-AF92)+(AL93-AL92)+(AR93-AR92)+3</f>
        <v>519</v>
      </c>
      <c r="R94" s="241"/>
      <c r="S94" s="241"/>
      <c r="T94" s="241"/>
      <c r="U94" s="241"/>
      <c r="V94" s="242"/>
      <c r="W94" s="145"/>
      <c r="X94" s="145"/>
      <c r="Y94" s="86"/>
      <c r="Z94" s="86"/>
      <c r="AA94" s="86"/>
      <c r="AB94" s="134"/>
      <c r="AC94" s="135"/>
      <c r="AD94" s="135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87"/>
      <c r="BV94" s="54"/>
      <c r="BW94" s="55" t="s">
        <v>95</v>
      </c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D94" s="29"/>
    </row>
    <row r="95" spans="1:186" ht="15" customHeight="1" thickBot="1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Y95" s="112"/>
      <c r="CZ95" s="112"/>
      <c r="DA95" s="112"/>
      <c r="DB95" s="112"/>
      <c r="DC95" s="112"/>
      <c r="DD95" s="112"/>
      <c r="DE95" s="112"/>
      <c r="DF95" s="112"/>
      <c r="DG95" s="112"/>
      <c r="DH95" s="112"/>
      <c r="DI95" s="112"/>
      <c r="DJ95" s="112"/>
      <c r="DK95" s="112"/>
      <c r="DL95" s="112"/>
      <c r="DM95" s="112"/>
      <c r="DN95" s="112"/>
      <c r="DO95" s="112"/>
      <c r="DP95" s="112"/>
      <c r="DQ95" s="112"/>
      <c r="DR95" s="112"/>
      <c r="DS95" s="112"/>
      <c r="DT95" s="112"/>
      <c r="DU95" s="112"/>
      <c r="DV95" s="112"/>
      <c r="DW95" s="112"/>
      <c r="DX95" s="112"/>
      <c r="DY95" s="112"/>
      <c r="DZ95" s="112"/>
      <c r="EA95" s="112"/>
      <c r="EB95" s="112"/>
      <c r="EC95" s="112"/>
      <c r="ED95" s="112"/>
      <c r="EE95" s="112"/>
      <c r="EF95" s="112"/>
      <c r="EG95" s="112"/>
      <c r="EH95" s="112"/>
      <c r="EI95" s="112"/>
      <c r="EJ95" s="112"/>
      <c r="EK95" s="112"/>
      <c r="EL95" s="112"/>
      <c r="EM95" s="112"/>
      <c r="EN95" s="112"/>
      <c r="EO95" s="112"/>
      <c r="EP95" s="112"/>
      <c r="EQ95" s="112"/>
      <c r="ER95" s="112"/>
      <c r="ES95" s="112"/>
      <c r="ET95" s="112"/>
      <c r="EU95" s="112"/>
      <c r="EV95" s="112"/>
      <c r="EW95" s="112"/>
      <c r="EX95" s="112"/>
      <c r="EY95" s="112"/>
      <c r="EZ95" s="112"/>
      <c r="FA95" s="112"/>
      <c r="FB95" s="112"/>
      <c r="FD95" s="29"/>
    </row>
    <row r="96" spans="1:186" ht="30.75" customHeight="1" thickBot="1" x14ac:dyDescent="0.35">
      <c r="A96" s="233"/>
      <c r="B96" s="28"/>
      <c r="C96" s="29"/>
      <c r="D96" s="283" t="s">
        <v>151</v>
      </c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5"/>
      <c r="Q96" s="286" t="s">
        <v>152</v>
      </c>
      <c r="R96" s="286"/>
      <c r="S96" s="286"/>
      <c r="T96" s="286"/>
      <c r="U96" s="286"/>
      <c r="V96" s="287"/>
      <c r="W96" s="29"/>
      <c r="X96" s="29"/>
      <c r="Y96" s="29"/>
      <c r="Z96" s="29"/>
      <c r="AA96" s="29"/>
      <c r="AB96" s="29"/>
      <c r="AC96" s="29"/>
      <c r="AD96" s="29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Z96" s="29"/>
    </row>
    <row r="97" spans="1:160" ht="18.75" customHeight="1" x14ac:dyDescent="0.2">
      <c r="A97" s="149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  <c r="CC97" s="112"/>
      <c r="CD97" s="112"/>
      <c r="CE97" s="112"/>
      <c r="CF97" s="112"/>
      <c r="CG97" s="112"/>
      <c r="CH97" s="112"/>
      <c r="CI97" s="112"/>
      <c r="CJ97" s="112"/>
      <c r="CK97" s="112"/>
      <c r="CL97" s="112"/>
      <c r="CM97" s="112"/>
      <c r="CN97" s="112"/>
      <c r="CO97" s="112"/>
      <c r="CP97" s="112"/>
      <c r="CQ97" s="112"/>
      <c r="CR97" s="112"/>
      <c r="CS97" s="112"/>
      <c r="CT97" s="112"/>
      <c r="CU97" s="112"/>
      <c r="CV97" s="112"/>
      <c r="CW97" s="112"/>
      <c r="CX97" s="112"/>
      <c r="CZ97" s="29"/>
    </row>
    <row r="98" spans="1:160" ht="15" x14ac:dyDescent="0.2">
      <c r="A98" s="243" t="s">
        <v>58</v>
      </c>
      <c r="B98" s="243"/>
      <c r="C98" s="243"/>
      <c r="D98" s="29">
        <f t="shared" ref="D98:AI98" si="997">COUNTIF(D24:D88,"=X")</f>
        <v>0</v>
      </c>
      <c r="E98" s="29">
        <f t="shared" si="997"/>
        <v>0</v>
      </c>
      <c r="F98" s="29">
        <f t="shared" si="997"/>
        <v>0</v>
      </c>
      <c r="G98" s="29">
        <f t="shared" si="997"/>
        <v>1</v>
      </c>
      <c r="H98" s="29">
        <f t="shared" si="997"/>
        <v>1</v>
      </c>
      <c r="I98" s="29">
        <f t="shared" si="997"/>
        <v>1</v>
      </c>
      <c r="J98" s="29">
        <f t="shared" si="997"/>
        <v>0</v>
      </c>
      <c r="K98" s="29">
        <f t="shared" si="997"/>
        <v>0</v>
      </c>
      <c r="L98" s="29">
        <f t="shared" si="997"/>
        <v>0</v>
      </c>
      <c r="M98" s="29">
        <f t="shared" si="997"/>
        <v>0</v>
      </c>
      <c r="N98" s="29">
        <f t="shared" si="997"/>
        <v>0</v>
      </c>
      <c r="O98" s="29">
        <f t="shared" si="997"/>
        <v>0</v>
      </c>
      <c r="P98" s="29">
        <f t="shared" si="997"/>
        <v>0</v>
      </c>
      <c r="Q98" s="29">
        <f t="shared" si="997"/>
        <v>0</v>
      </c>
      <c r="R98" s="29">
        <f t="shared" si="997"/>
        <v>0</v>
      </c>
      <c r="S98" s="29">
        <f t="shared" si="997"/>
        <v>1</v>
      </c>
      <c r="T98" s="29">
        <f t="shared" si="997"/>
        <v>1</v>
      </c>
      <c r="U98" s="29">
        <f t="shared" si="997"/>
        <v>0</v>
      </c>
      <c r="V98" s="29">
        <f t="shared" si="997"/>
        <v>0</v>
      </c>
      <c r="W98" s="29">
        <f t="shared" si="997"/>
        <v>2</v>
      </c>
      <c r="X98" s="29">
        <f t="shared" si="997"/>
        <v>2</v>
      </c>
      <c r="Y98" s="29">
        <f t="shared" si="997"/>
        <v>1</v>
      </c>
      <c r="Z98" s="29">
        <f t="shared" si="997"/>
        <v>2</v>
      </c>
      <c r="AA98" s="29">
        <f t="shared" si="997"/>
        <v>1</v>
      </c>
      <c r="AB98" s="29">
        <f t="shared" si="997"/>
        <v>1</v>
      </c>
      <c r="AC98" s="29">
        <f t="shared" si="997"/>
        <v>0</v>
      </c>
      <c r="AD98" s="29">
        <f t="shared" si="997"/>
        <v>0</v>
      </c>
      <c r="AE98" s="29">
        <f t="shared" si="997"/>
        <v>1</v>
      </c>
      <c r="AF98" s="29">
        <f t="shared" si="997"/>
        <v>1</v>
      </c>
      <c r="AG98" s="29">
        <f t="shared" si="997"/>
        <v>0</v>
      </c>
      <c r="AH98" s="29">
        <f t="shared" si="997"/>
        <v>0</v>
      </c>
      <c r="AI98" s="29">
        <f t="shared" si="997"/>
        <v>0</v>
      </c>
      <c r="AJ98" s="29">
        <f t="shared" ref="AJ98:BO98" si="998">COUNTIF(AJ24:AJ88,"=X")</f>
        <v>0</v>
      </c>
      <c r="AK98" s="29">
        <f t="shared" si="998"/>
        <v>0</v>
      </c>
      <c r="AL98" s="29">
        <f t="shared" si="998"/>
        <v>0</v>
      </c>
      <c r="AM98" s="29">
        <f t="shared" si="998"/>
        <v>1</v>
      </c>
      <c r="AN98" s="29">
        <f t="shared" si="998"/>
        <v>0</v>
      </c>
      <c r="AO98" s="29">
        <f t="shared" si="998"/>
        <v>0</v>
      </c>
      <c r="AP98" s="29">
        <f t="shared" si="998"/>
        <v>0</v>
      </c>
      <c r="AQ98" s="29">
        <f t="shared" si="998"/>
        <v>0</v>
      </c>
      <c r="AR98" s="29">
        <f t="shared" si="998"/>
        <v>0</v>
      </c>
      <c r="AS98" s="29">
        <f t="shared" si="998"/>
        <v>0</v>
      </c>
      <c r="AT98" s="29">
        <f t="shared" si="998"/>
        <v>0</v>
      </c>
      <c r="AU98" s="29">
        <f t="shared" si="998"/>
        <v>0</v>
      </c>
      <c r="AV98" s="29">
        <f t="shared" si="998"/>
        <v>0</v>
      </c>
      <c r="AW98" s="29">
        <f t="shared" si="998"/>
        <v>0</v>
      </c>
      <c r="AX98" s="29">
        <f t="shared" si="998"/>
        <v>0</v>
      </c>
      <c r="AY98" s="29">
        <f t="shared" si="998"/>
        <v>0</v>
      </c>
      <c r="AZ98" s="29">
        <f t="shared" si="998"/>
        <v>0</v>
      </c>
      <c r="BA98" s="29">
        <f t="shared" si="998"/>
        <v>0</v>
      </c>
      <c r="BB98" s="29">
        <f t="shared" si="998"/>
        <v>0</v>
      </c>
      <c r="BC98" s="29">
        <f t="shared" si="998"/>
        <v>0</v>
      </c>
      <c r="BD98" s="29">
        <f t="shared" si="998"/>
        <v>0</v>
      </c>
      <c r="BE98" s="29">
        <f t="shared" si="998"/>
        <v>0</v>
      </c>
      <c r="BF98" s="29">
        <f t="shared" si="998"/>
        <v>0</v>
      </c>
      <c r="BG98" s="29">
        <f t="shared" si="998"/>
        <v>1</v>
      </c>
      <c r="BH98" s="29">
        <f t="shared" si="998"/>
        <v>1</v>
      </c>
      <c r="BI98" s="29">
        <f t="shared" si="998"/>
        <v>0</v>
      </c>
      <c r="BJ98" s="29">
        <f t="shared" si="998"/>
        <v>0</v>
      </c>
      <c r="BK98" s="29">
        <f t="shared" si="998"/>
        <v>2</v>
      </c>
      <c r="BL98" s="29">
        <f t="shared" si="998"/>
        <v>1</v>
      </c>
      <c r="BM98" s="29">
        <f t="shared" si="998"/>
        <v>2</v>
      </c>
      <c r="BN98" s="29">
        <f t="shared" si="998"/>
        <v>0</v>
      </c>
      <c r="BO98" s="29">
        <f t="shared" si="998"/>
        <v>3</v>
      </c>
      <c r="BP98" s="29">
        <f t="shared" ref="BP98:CU98" si="999">COUNTIF(BP24:BP88,"=X")</f>
        <v>1</v>
      </c>
      <c r="BQ98" s="29">
        <f t="shared" si="999"/>
        <v>0</v>
      </c>
      <c r="BR98" s="29">
        <f t="shared" si="999"/>
        <v>0</v>
      </c>
      <c r="BS98" s="29">
        <f t="shared" si="999"/>
        <v>0</v>
      </c>
      <c r="BT98" s="29">
        <f t="shared" si="999"/>
        <v>0</v>
      </c>
      <c r="BU98" s="29">
        <f t="shared" si="999"/>
        <v>0</v>
      </c>
      <c r="BV98" s="29">
        <f t="shared" si="999"/>
        <v>0</v>
      </c>
      <c r="BW98" s="29">
        <f t="shared" si="999"/>
        <v>0</v>
      </c>
      <c r="BX98" s="29">
        <f t="shared" si="999"/>
        <v>0</v>
      </c>
      <c r="BY98" s="29">
        <f t="shared" si="999"/>
        <v>0</v>
      </c>
      <c r="BZ98" s="29">
        <f t="shared" si="999"/>
        <v>0</v>
      </c>
      <c r="CA98" s="29">
        <f t="shared" si="999"/>
        <v>0</v>
      </c>
      <c r="CB98" s="29">
        <f t="shared" si="999"/>
        <v>0</v>
      </c>
      <c r="CC98" s="29">
        <f t="shared" si="999"/>
        <v>0</v>
      </c>
      <c r="CD98" s="29">
        <f t="shared" si="999"/>
        <v>0</v>
      </c>
      <c r="CE98" s="29">
        <f t="shared" si="999"/>
        <v>0</v>
      </c>
      <c r="CF98" s="29">
        <f t="shared" si="999"/>
        <v>0</v>
      </c>
      <c r="CG98" s="29">
        <f t="shared" si="999"/>
        <v>0</v>
      </c>
      <c r="CH98" s="29">
        <f t="shared" si="999"/>
        <v>0</v>
      </c>
      <c r="CI98" s="29">
        <f t="shared" si="999"/>
        <v>0</v>
      </c>
      <c r="CJ98" s="29">
        <f t="shared" si="999"/>
        <v>0</v>
      </c>
      <c r="CK98" s="29">
        <f t="shared" si="999"/>
        <v>0</v>
      </c>
      <c r="CL98" s="29">
        <f t="shared" si="999"/>
        <v>1</v>
      </c>
      <c r="CM98" s="29">
        <f t="shared" si="999"/>
        <v>1</v>
      </c>
      <c r="CN98" s="29">
        <f t="shared" si="999"/>
        <v>1</v>
      </c>
      <c r="CO98" s="29">
        <f t="shared" si="999"/>
        <v>0</v>
      </c>
      <c r="CP98" s="29">
        <f t="shared" si="999"/>
        <v>0</v>
      </c>
      <c r="CQ98" s="29">
        <f t="shared" si="999"/>
        <v>0</v>
      </c>
      <c r="CR98" s="29">
        <f t="shared" si="999"/>
        <v>0</v>
      </c>
      <c r="CS98" s="29">
        <f t="shared" si="999"/>
        <v>0</v>
      </c>
      <c r="CT98" s="29">
        <f t="shared" si="999"/>
        <v>0</v>
      </c>
      <c r="CU98" s="29">
        <f t="shared" si="999"/>
        <v>0</v>
      </c>
      <c r="CV98" s="29">
        <f t="shared" ref="CV98:EA98" si="1000">COUNTIF(CV24:CV88,"=X")</f>
        <v>0</v>
      </c>
      <c r="CW98" s="29">
        <f t="shared" si="1000"/>
        <v>0</v>
      </c>
      <c r="CX98" s="29">
        <f t="shared" si="1000"/>
        <v>0</v>
      </c>
      <c r="CY98" s="29">
        <f t="shared" si="1000"/>
        <v>0</v>
      </c>
      <c r="CZ98" s="29">
        <f t="shared" si="1000"/>
        <v>0</v>
      </c>
      <c r="DA98" s="29">
        <f t="shared" si="1000"/>
        <v>0</v>
      </c>
      <c r="DB98" s="29">
        <f t="shared" si="1000"/>
        <v>0</v>
      </c>
      <c r="DC98" s="29">
        <f t="shared" si="1000"/>
        <v>0</v>
      </c>
      <c r="DD98" s="29">
        <f t="shared" si="1000"/>
        <v>0</v>
      </c>
      <c r="DE98" s="29">
        <f t="shared" si="1000"/>
        <v>0</v>
      </c>
      <c r="DF98" s="29">
        <f t="shared" si="1000"/>
        <v>0</v>
      </c>
      <c r="DG98" s="29">
        <f t="shared" si="1000"/>
        <v>0</v>
      </c>
      <c r="DH98" s="29">
        <f t="shared" si="1000"/>
        <v>0</v>
      </c>
      <c r="DI98" s="29">
        <f t="shared" si="1000"/>
        <v>0</v>
      </c>
      <c r="DJ98" s="29">
        <f t="shared" si="1000"/>
        <v>0</v>
      </c>
      <c r="DK98" s="29">
        <f t="shared" si="1000"/>
        <v>1</v>
      </c>
      <c r="DL98" s="29">
        <f t="shared" si="1000"/>
        <v>0</v>
      </c>
      <c r="DM98" s="29">
        <f t="shared" si="1000"/>
        <v>0</v>
      </c>
      <c r="DN98" s="29">
        <f t="shared" si="1000"/>
        <v>0</v>
      </c>
      <c r="DO98" s="29">
        <f t="shared" si="1000"/>
        <v>0</v>
      </c>
      <c r="DP98" s="29">
        <f t="shared" si="1000"/>
        <v>0</v>
      </c>
      <c r="DQ98" s="29">
        <f t="shared" si="1000"/>
        <v>0</v>
      </c>
      <c r="DR98" s="29">
        <f t="shared" si="1000"/>
        <v>0</v>
      </c>
      <c r="DS98" s="29">
        <f t="shared" si="1000"/>
        <v>0</v>
      </c>
      <c r="DT98" s="29">
        <f t="shared" si="1000"/>
        <v>0</v>
      </c>
      <c r="DU98" s="29">
        <f t="shared" si="1000"/>
        <v>0</v>
      </c>
      <c r="DV98" s="29">
        <f t="shared" si="1000"/>
        <v>0</v>
      </c>
      <c r="DW98" s="29">
        <f t="shared" si="1000"/>
        <v>0</v>
      </c>
      <c r="DX98" s="29">
        <f t="shared" si="1000"/>
        <v>0</v>
      </c>
      <c r="DY98" s="29">
        <f t="shared" si="1000"/>
        <v>0</v>
      </c>
      <c r="DZ98" s="29">
        <f t="shared" si="1000"/>
        <v>0</v>
      </c>
      <c r="EA98" s="29">
        <f t="shared" si="1000"/>
        <v>0</v>
      </c>
      <c r="EB98" s="29">
        <f t="shared" ref="EB98:FB98" si="1001">COUNTIF(EB24:EB88,"=X")</f>
        <v>0</v>
      </c>
      <c r="EC98" s="29">
        <f t="shared" si="1001"/>
        <v>0</v>
      </c>
      <c r="ED98" s="29">
        <f t="shared" si="1001"/>
        <v>0</v>
      </c>
      <c r="EE98" s="29">
        <f t="shared" si="1001"/>
        <v>0</v>
      </c>
      <c r="EF98" s="29">
        <f t="shared" si="1001"/>
        <v>0</v>
      </c>
      <c r="EG98" s="29">
        <f t="shared" si="1001"/>
        <v>0</v>
      </c>
      <c r="EH98" s="29">
        <f t="shared" si="1001"/>
        <v>0</v>
      </c>
      <c r="EI98" s="29">
        <f t="shared" si="1001"/>
        <v>0</v>
      </c>
      <c r="EJ98" s="29">
        <f t="shared" si="1001"/>
        <v>0</v>
      </c>
      <c r="EK98" s="29">
        <f t="shared" si="1001"/>
        <v>0</v>
      </c>
      <c r="EL98" s="29">
        <f t="shared" si="1001"/>
        <v>0</v>
      </c>
      <c r="EM98" s="29">
        <f t="shared" si="1001"/>
        <v>0</v>
      </c>
      <c r="EN98" s="29">
        <f t="shared" si="1001"/>
        <v>0</v>
      </c>
      <c r="EO98" s="29">
        <f t="shared" si="1001"/>
        <v>0</v>
      </c>
      <c r="EP98" s="29">
        <f t="shared" si="1001"/>
        <v>0</v>
      </c>
      <c r="EQ98" s="29">
        <f t="shared" si="1001"/>
        <v>0</v>
      </c>
      <c r="ER98" s="29">
        <f t="shared" si="1001"/>
        <v>0</v>
      </c>
      <c r="ES98" s="29">
        <f t="shared" si="1001"/>
        <v>0</v>
      </c>
      <c r="ET98" s="29">
        <f t="shared" si="1001"/>
        <v>0</v>
      </c>
      <c r="EU98" s="29">
        <f t="shared" si="1001"/>
        <v>0</v>
      </c>
      <c r="EV98" s="29">
        <f t="shared" si="1001"/>
        <v>0</v>
      </c>
      <c r="EW98" s="29">
        <f t="shared" si="1001"/>
        <v>0</v>
      </c>
      <c r="EX98" s="29">
        <f t="shared" si="1001"/>
        <v>0</v>
      </c>
      <c r="EY98" s="29">
        <f t="shared" si="1001"/>
        <v>0</v>
      </c>
      <c r="EZ98" s="29">
        <f t="shared" si="1001"/>
        <v>0</v>
      </c>
      <c r="FA98" s="29">
        <f t="shared" si="1001"/>
        <v>0</v>
      </c>
      <c r="FB98" s="29">
        <f t="shared" si="1001"/>
        <v>0</v>
      </c>
      <c r="FC98" s="29"/>
      <c r="FD98" s="29"/>
    </row>
    <row r="99" spans="1:160" ht="15" x14ac:dyDescent="0.2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  <c r="FD99" s="29"/>
    </row>
    <row r="100" spans="1:160" ht="15" x14ac:dyDescent="0.2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</row>
    <row r="101" spans="1:160" ht="15" x14ac:dyDescent="0.2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  <c r="EM101" s="29"/>
      <c r="EN101" s="29"/>
      <c r="EO101" s="29"/>
      <c r="EP101" s="29"/>
      <c r="EQ101" s="29"/>
      <c r="ER101" s="29"/>
      <c r="ES101" s="29"/>
      <c r="ET101" s="29"/>
      <c r="EU101" s="29"/>
      <c r="EV101" s="29"/>
      <c r="EW101" s="29"/>
      <c r="EX101" s="29"/>
      <c r="EY101" s="29"/>
      <c r="EZ101" s="29"/>
      <c r="FA101" s="29"/>
      <c r="FB101" s="29"/>
    </row>
    <row r="102" spans="1:160" ht="15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</row>
    <row r="103" spans="1:160" ht="15" x14ac:dyDescent="0.2">
      <c r="A103" s="140"/>
      <c r="B103" s="38"/>
      <c r="C103" s="28"/>
      <c r="D103" s="28"/>
      <c r="E103" s="1"/>
      <c r="F103" s="1"/>
      <c r="G103" s="1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</row>
    <row r="104" spans="1:160" ht="18" x14ac:dyDescent="0.25">
      <c r="A104" s="141"/>
      <c r="B104" s="143"/>
      <c r="C104" s="144"/>
      <c r="D104" s="28"/>
      <c r="E104" s="1"/>
      <c r="F104" s="1"/>
      <c r="G104" s="1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</row>
    <row r="105" spans="1:160" ht="18" x14ac:dyDescent="0.25">
      <c r="A105" s="142"/>
      <c r="B105" s="143"/>
      <c r="C105" s="14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28"/>
      <c r="Z105" s="28"/>
      <c r="AA105" s="28"/>
      <c r="AB105" s="28"/>
      <c r="AC105" s="28"/>
      <c r="AD105" s="28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</row>
    <row r="106" spans="1:160" ht="18" x14ac:dyDescent="0.25">
      <c r="A106" s="142"/>
      <c r="B106" s="143"/>
      <c r="C106" s="14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28"/>
      <c r="Z106" s="28"/>
      <c r="AA106" s="28"/>
      <c r="AB106" s="28"/>
      <c r="AC106" s="28"/>
      <c r="AD106" s="28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</row>
    <row r="107" spans="1:160" ht="18" x14ac:dyDescent="0.25">
      <c r="A107" s="1"/>
      <c r="B107" s="14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28"/>
      <c r="Z107" s="28"/>
      <c r="AA107" s="28"/>
      <c r="AB107" s="28"/>
      <c r="AC107" s="28"/>
      <c r="AD107" s="28"/>
      <c r="AE107" s="29"/>
      <c r="AF107" s="29"/>
      <c r="AG107" s="29"/>
      <c r="AH107" s="87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</row>
    <row r="108" spans="1:160" ht="18" x14ac:dyDescent="0.25">
      <c r="A108" s="1"/>
      <c r="B108" s="14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160" ht="16.5" x14ac:dyDescent="0.2">
      <c r="A109" s="35"/>
      <c r="B109" s="35"/>
      <c r="C109" s="35"/>
      <c r="D109" s="1"/>
      <c r="E109" s="1"/>
      <c r="F109" s="1"/>
      <c r="G109" s="1"/>
      <c r="H109" s="35"/>
      <c r="I109" s="35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1"/>
      <c r="Z109" s="1"/>
      <c r="AA109" s="1"/>
      <c r="AB109" s="1"/>
      <c r="AC109" s="1"/>
      <c r="AD109" s="1"/>
      <c r="AG109" s="91"/>
    </row>
    <row r="110" spans="1:160" ht="16.5" x14ac:dyDescent="0.2">
      <c r="A110" s="35"/>
      <c r="B110" s="35"/>
      <c r="C110" s="35"/>
      <c r="D110" s="1"/>
      <c r="E110" s="1"/>
      <c r="F110" s="1"/>
      <c r="G110" s="1"/>
      <c r="H110" s="35"/>
      <c r="I110" s="35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1"/>
      <c r="Z110" s="1"/>
      <c r="AA110" s="1"/>
      <c r="AB110" s="1"/>
      <c r="AC110" s="1"/>
      <c r="AD110" s="1"/>
    </row>
    <row r="111" spans="1:160" ht="16.5" x14ac:dyDescent="0.2">
      <c r="A111" s="35"/>
      <c r="B111" s="35"/>
      <c r="C111" s="35"/>
      <c r="D111" s="1"/>
      <c r="E111" s="1"/>
      <c r="F111" s="1"/>
      <c r="G111" s="1"/>
      <c r="H111" s="35"/>
      <c r="I111" s="35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1"/>
      <c r="Z111" s="1"/>
      <c r="AA111" s="1"/>
      <c r="AB111" s="1"/>
      <c r="AC111" s="1"/>
      <c r="AD111" s="1"/>
    </row>
    <row r="112" spans="1:160" ht="16.5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1"/>
      <c r="Z112" s="1"/>
      <c r="AA112" s="1"/>
      <c r="AB112" s="1"/>
      <c r="AC112" s="1"/>
      <c r="AD112" s="1"/>
    </row>
    <row r="113" spans="1:30" ht="16.5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1"/>
      <c r="Z113" s="1"/>
      <c r="AA113" s="1"/>
      <c r="AB113" s="1"/>
      <c r="AC113" s="1"/>
      <c r="AD113" s="1"/>
    </row>
    <row r="114" spans="1:3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</sheetData>
  <dataConsolidate function="count">
    <dataRefs count="1">
      <dataRef ref="B26" sheet="2 yr calendar"/>
    </dataRefs>
  </dataConsolidate>
  <mergeCells count="44">
    <mergeCell ref="D7:BJ7"/>
    <mergeCell ref="D96:P96"/>
    <mergeCell ref="Q96:V96"/>
    <mergeCell ref="D10:S10"/>
    <mergeCell ref="B14:C14"/>
    <mergeCell ref="B17:C17"/>
    <mergeCell ref="B18:C18"/>
    <mergeCell ref="B12:C12"/>
    <mergeCell ref="A13:C13"/>
    <mergeCell ref="B15:C15"/>
    <mergeCell ref="A89:C89"/>
    <mergeCell ref="D9:S9"/>
    <mergeCell ref="W9:AB9"/>
    <mergeCell ref="AL9:BA9"/>
    <mergeCell ref="BE9:BJ9"/>
    <mergeCell ref="AL10:BA10"/>
    <mergeCell ref="A1:FB1"/>
    <mergeCell ref="A5:FB5"/>
    <mergeCell ref="A4:FB4"/>
    <mergeCell ref="A3:FB3"/>
    <mergeCell ref="A2:FB2"/>
    <mergeCell ref="AF91:AK91"/>
    <mergeCell ref="AL91:AQ91"/>
    <mergeCell ref="I93:P93"/>
    <mergeCell ref="Q93:V93"/>
    <mergeCell ref="AC93:AE93"/>
    <mergeCell ref="AF93:AK93"/>
    <mergeCell ref="AL93:AQ93"/>
    <mergeCell ref="A98:C98"/>
    <mergeCell ref="AR91:AW91"/>
    <mergeCell ref="AR92:AW92"/>
    <mergeCell ref="AR93:AW93"/>
    <mergeCell ref="B19:C19"/>
    <mergeCell ref="I94:P94"/>
    <mergeCell ref="Q94:V94"/>
    <mergeCell ref="AC92:AE92"/>
    <mergeCell ref="AF92:AK92"/>
    <mergeCell ref="AL92:AQ92"/>
    <mergeCell ref="D14:D22"/>
    <mergeCell ref="B16:C16"/>
    <mergeCell ref="I92:P92"/>
    <mergeCell ref="Q92:V92"/>
    <mergeCell ref="B20:C20"/>
    <mergeCell ref="B21:C21"/>
  </mergeCells>
  <conditionalFormatting sqref="D14:FB15 E16:FB22 D23:FB88">
    <cfRule type="expression" dxfId="21" priority="26">
      <formula>OR(MONTH(D$13)&gt;11,MONTH(D$13)&lt;4)</formula>
    </cfRule>
  </conditionalFormatting>
  <conditionalFormatting sqref="D98:FB98">
    <cfRule type="cellIs" dxfId="20" priority="25" stopIfTrue="1" operator="greaterThanOrEqual">
      <formula>1</formula>
    </cfRule>
  </conditionalFormatting>
  <conditionalFormatting sqref="D12:FB12">
    <cfRule type="notContainsBlanks" dxfId="19" priority="27">
      <formula>LEN(TRIM(D12))&gt;0</formula>
    </cfRule>
  </conditionalFormatting>
  <conditionalFormatting sqref="E13:FB13 E89:FB89">
    <cfRule type="expression" dxfId="18" priority="23">
      <formula>OR(MONTH(E13)&gt;MONTH(D13),MONTH(D13)-MONTH(E13)=11)</formula>
    </cfRule>
  </conditionalFormatting>
  <conditionalFormatting sqref="D14:FB15 E16:FB22 D23:FB88">
    <cfRule type="containsText" dxfId="17" priority="24" stopIfTrue="1" operator="containsText" text="X">
      <formula>NOT(ISERROR(SEARCH("X",D14)))</formula>
    </cfRule>
  </conditionalFormatting>
  <conditionalFormatting sqref="D89">
    <cfRule type="expression" dxfId="16" priority="22">
      <formula>OR(MONTH(D89)&gt;MONTH(C89),MONTH(C89)-MONTH(D89)=11)</formula>
    </cfRule>
  </conditionalFormatting>
  <conditionalFormatting sqref="D23:FB88">
    <cfRule type="expression" dxfId="15" priority="454" stopIfTrue="1">
      <formula>$C23&gt;$FC23</formula>
    </cfRule>
    <cfRule type="expression" dxfId="14" priority="455" stopIfTrue="1">
      <formula>$C23&lt;$FC23</formula>
    </cfRule>
  </conditionalFormatting>
  <printOptions horizontalCentered="1" verticalCentered="1"/>
  <pageMargins left="0.25" right="0.25" top="0.75" bottom="0.25" header="0.3" footer="0.3"/>
  <pageSetup paperSize="17" scale="37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Invalid Entry" error="Select a Description" promptTitle="Select a Description">
          <x14:formula1>
            <xm:f>'Drop Down Lists'!$A$2:$A$28</xm:f>
          </x14:formula1>
          <xm:sqref>D7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CZ114"/>
  <sheetViews>
    <sheetView topLeftCell="A58" zoomScale="70" zoomScaleNormal="70" zoomScaleSheetLayoutView="75" workbookViewId="0">
      <selection activeCell="A2" sqref="A2:BD2"/>
    </sheetView>
  </sheetViews>
  <sheetFormatPr defaultRowHeight="12.75" x14ac:dyDescent="0.2"/>
  <cols>
    <col min="1" max="1" width="67.140625" style="5" customWidth="1"/>
    <col min="2" max="2" width="23.7109375" style="5" customWidth="1"/>
    <col min="3" max="3" width="9.7109375" style="5" customWidth="1"/>
    <col min="4" max="58" width="3.7109375" style="5" customWidth="1"/>
    <col min="59" max="16384" width="9.140625" style="5"/>
  </cols>
  <sheetData>
    <row r="1" spans="1:84" s="210" customFormat="1" ht="24.95" customHeight="1" x14ac:dyDescent="0.2">
      <c r="A1" s="271" t="s">
        <v>135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08"/>
      <c r="BF1" s="208"/>
      <c r="BG1" s="208"/>
      <c r="BH1" s="209"/>
      <c r="BI1" s="209"/>
    </row>
    <row r="2" spans="1:84" s="4" customFormat="1" ht="24.95" customHeight="1" x14ac:dyDescent="0.2">
      <c r="A2" s="257" t="str">
        <f>"Project "&amp;'key dates'!B1</f>
        <v>Project 000-000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55"/>
      <c r="BF2" s="55"/>
      <c r="BG2" s="3"/>
      <c r="BH2" s="3"/>
      <c r="BI2" s="3"/>
    </row>
    <row r="3" spans="1:84" s="4" customFormat="1" ht="24.95" customHeight="1" x14ac:dyDescent="0.2">
      <c r="A3" s="257" t="str">
        <f>"FAP "&amp;'key dates'!B2</f>
        <v>FAP 000-000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55"/>
      <c r="BF3" s="55"/>
      <c r="BG3" s="3"/>
      <c r="BH3" s="3"/>
      <c r="BI3" s="3"/>
    </row>
    <row r="4" spans="1:84" s="4" customFormat="1" ht="24.95" customHeight="1" x14ac:dyDescent="0.2">
      <c r="A4" s="257" t="str">
        <f>'key dates'!B3</f>
        <v>Intersection Improvements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55"/>
      <c r="BF4" s="55"/>
      <c r="BG4" s="3"/>
      <c r="BH4" s="3"/>
      <c r="BI4" s="3"/>
    </row>
    <row r="5" spans="1:84" s="4" customFormat="1" ht="24.95" customHeight="1" x14ac:dyDescent="0.2">
      <c r="A5" s="257" t="str">
        <f>'key dates'!B4</f>
        <v>City/Town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55"/>
      <c r="BF5" s="55"/>
      <c r="BG5" s="3"/>
      <c r="BH5" s="3"/>
      <c r="BI5" s="3"/>
    </row>
    <row r="6" spans="1:84" s="4" customFormat="1" ht="9.75" customHeight="1" x14ac:dyDescent="0.2">
      <c r="A6" s="23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55"/>
      <c r="BF6" s="55"/>
      <c r="BG6" s="3"/>
      <c r="BH6" s="3"/>
      <c r="BI6" s="3"/>
    </row>
    <row r="7" spans="1:84" s="4" customFormat="1" ht="24.95" customHeight="1" x14ac:dyDescent="0.2">
      <c r="B7" s="237" t="s">
        <v>182</v>
      </c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72"/>
      <c r="AO7" s="272"/>
      <c r="AP7" s="272"/>
      <c r="AQ7" s="272"/>
      <c r="AR7" s="272"/>
      <c r="AS7" s="272"/>
      <c r="AT7" s="272"/>
      <c r="AU7" s="272"/>
      <c r="AV7" s="272"/>
      <c r="AW7" s="272"/>
      <c r="AX7" s="272"/>
      <c r="AY7" s="272"/>
      <c r="AZ7" s="272"/>
      <c r="BA7" s="272"/>
      <c r="BB7" s="272"/>
      <c r="BC7" s="272"/>
      <c r="BD7" s="272"/>
      <c r="BE7" s="55"/>
      <c r="BF7" s="55"/>
      <c r="BG7" s="3"/>
      <c r="BH7" s="3"/>
      <c r="BI7" s="3"/>
    </row>
    <row r="8" spans="1:84" s="4" customFormat="1" ht="24.95" customHeight="1" x14ac:dyDescent="0.25">
      <c r="A8" s="108"/>
      <c r="B8" s="211"/>
      <c r="C8" s="54"/>
      <c r="D8" s="54"/>
      <c r="E8" s="54"/>
      <c r="F8" s="54"/>
      <c r="G8" s="54"/>
      <c r="H8" s="54"/>
      <c r="I8" s="54"/>
      <c r="J8" s="54"/>
      <c r="K8" s="54"/>
      <c r="L8" s="54"/>
      <c r="M8" s="56"/>
      <c r="N8" s="56"/>
      <c r="O8" s="54"/>
      <c r="P8" s="54"/>
      <c r="Q8" s="56"/>
      <c r="R8" s="56"/>
      <c r="S8" s="56"/>
      <c r="T8" s="56"/>
      <c r="U8" s="56"/>
      <c r="V8" s="56"/>
      <c r="W8" s="56"/>
      <c r="X8" s="56"/>
      <c r="Y8" s="56"/>
      <c r="Z8" s="54"/>
      <c r="AA8" s="54"/>
      <c r="AB8" s="54"/>
      <c r="AC8" s="54"/>
      <c r="AD8" s="54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4"/>
      <c r="BF8" s="58"/>
      <c r="BG8" s="53"/>
      <c r="BH8" s="56"/>
      <c r="BI8" s="56"/>
      <c r="BJ8" s="56"/>
      <c r="BK8" s="56"/>
      <c r="BL8" s="56"/>
      <c r="BM8" s="56"/>
      <c r="BN8" s="56"/>
      <c r="BO8" s="56"/>
      <c r="BP8" s="56"/>
    </row>
    <row r="9" spans="1:84" s="4" customFormat="1" ht="24.95" customHeight="1" x14ac:dyDescent="0.2">
      <c r="A9" s="108"/>
      <c r="B9" s="57" t="s">
        <v>183</v>
      </c>
      <c r="C9" s="273" t="str">
        <f>'key dates'!B5</f>
        <v>Name</v>
      </c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55"/>
      <c r="R9" s="55"/>
      <c r="S9" s="57" t="s">
        <v>184</v>
      </c>
      <c r="T9" s="274"/>
      <c r="U9" s="274"/>
      <c r="V9" s="274"/>
      <c r="W9" s="274"/>
      <c r="X9" s="274"/>
      <c r="Y9" s="274"/>
      <c r="Z9" s="212"/>
      <c r="AA9" s="212"/>
      <c r="AB9" s="212"/>
      <c r="AC9" s="110"/>
      <c r="AD9" s="57"/>
      <c r="AE9" s="57" t="s">
        <v>185</v>
      </c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58"/>
      <c r="AW9" s="58"/>
      <c r="AX9" s="57" t="s">
        <v>184</v>
      </c>
      <c r="AY9" s="273"/>
      <c r="AZ9" s="273"/>
      <c r="BA9" s="273"/>
      <c r="BB9" s="273"/>
      <c r="BC9" s="273"/>
      <c r="BD9" s="273"/>
      <c r="BE9" s="188"/>
      <c r="BF9" s="188"/>
      <c r="BG9" s="185"/>
      <c r="BH9" s="185"/>
      <c r="BI9" s="184"/>
      <c r="BJ9" s="184"/>
      <c r="BK9" s="184"/>
      <c r="BL9" s="184"/>
      <c r="BM9" s="184"/>
      <c r="BN9" s="184"/>
      <c r="BO9" s="184"/>
    </row>
    <row r="10" spans="1:84" s="4" customFormat="1" ht="24.95" customHeight="1" x14ac:dyDescent="0.2">
      <c r="A10" s="108"/>
      <c r="B10" s="59"/>
      <c r="C10" s="270" t="s">
        <v>104</v>
      </c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195"/>
      <c r="AE10" s="195"/>
      <c r="AF10" s="270" t="s">
        <v>131</v>
      </c>
      <c r="AG10" s="270"/>
      <c r="AH10" s="270"/>
      <c r="AI10" s="270"/>
      <c r="AJ10" s="270"/>
      <c r="AK10" s="270"/>
      <c r="AL10" s="270"/>
      <c r="AM10" s="270"/>
      <c r="AN10" s="270"/>
      <c r="AO10" s="270"/>
      <c r="AP10" s="270"/>
      <c r="AQ10" s="270"/>
      <c r="AR10" s="270"/>
      <c r="AS10" s="270"/>
      <c r="AT10" s="270"/>
      <c r="AU10" s="270"/>
      <c r="AV10" s="54"/>
      <c r="AW10" s="54"/>
      <c r="AX10" s="54"/>
      <c r="AY10" s="54"/>
      <c r="AZ10" s="54"/>
      <c r="BA10" s="188"/>
      <c r="BB10" s="188"/>
      <c r="BC10" s="188"/>
      <c r="BD10" s="185"/>
      <c r="BE10" s="185"/>
      <c r="BF10" s="185"/>
      <c r="BG10" s="185"/>
      <c r="BH10" s="184"/>
      <c r="BI10" s="184"/>
      <c r="BJ10" s="184"/>
      <c r="BK10" s="184"/>
      <c r="BL10" s="184"/>
      <c r="BM10" s="184"/>
      <c r="BN10" s="184"/>
    </row>
    <row r="11" spans="1:84" s="4" customFormat="1" ht="24.95" customHeight="1" thickBot="1" x14ac:dyDescent="0.25">
      <c r="A11" s="108"/>
      <c r="B11" s="59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195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54"/>
      <c r="AV11" s="196"/>
      <c r="AW11" s="196"/>
      <c r="AX11" s="54"/>
      <c r="AY11" s="196"/>
      <c r="AZ11" s="196"/>
      <c r="BA11" s="54"/>
      <c r="BB11" s="196"/>
      <c r="BC11" s="196"/>
      <c r="BD11" s="54"/>
      <c r="BE11" s="185"/>
      <c r="BF11" s="185"/>
      <c r="BG11" s="185"/>
      <c r="BH11" s="184"/>
      <c r="BI11" s="184"/>
      <c r="BJ11" s="184"/>
      <c r="BK11" s="184"/>
      <c r="BL11" s="184"/>
      <c r="BM11" s="184"/>
      <c r="BN11" s="184"/>
    </row>
    <row r="12" spans="1:84" s="32" customFormat="1" ht="49.5" customHeight="1" thickBot="1" x14ac:dyDescent="0.35">
      <c r="A12" s="30"/>
      <c r="B12" s="259" t="s">
        <v>92</v>
      </c>
      <c r="C12" s="280"/>
      <c r="D12" s="33">
        <f>D13</f>
        <v>42821</v>
      </c>
      <c r="E12" s="33" t="str">
        <f t="shared" ref="E12:BD12" si="0">IF(YEAR(D13)&lt;YEAR(E13),E13,"")</f>
        <v/>
      </c>
      <c r="F12" s="33" t="str">
        <f t="shared" si="0"/>
        <v/>
      </c>
      <c r="G12" s="33" t="str">
        <f t="shared" si="0"/>
        <v/>
      </c>
      <c r="H12" s="33" t="str">
        <f t="shared" si="0"/>
        <v/>
      </c>
      <c r="I12" s="33" t="str">
        <f t="shared" si="0"/>
        <v/>
      </c>
      <c r="J12" s="33" t="str">
        <f t="shared" si="0"/>
        <v/>
      </c>
      <c r="K12" s="33" t="str">
        <f t="shared" si="0"/>
        <v/>
      </c>
      <c r="L12" s="33" t="str">
        <f t="shared" si="0"/>
        <v/>
      </c>
      <c r="M12" s="33" t="str">
        <f t="shared" si="0"/>
        <v/>
      </c>
      <c r="N12" s="33" t="str">
        <f t="shared" si="0"/>
        <v/>
      </c>
      <c r="O12" s="33" t="str">
        <f t="shared" si="0"/>
        <v/>
      </c>
      <c r="P12" s="33" t="str">
        <f t="shared" si="0"/>
        <v/>
      </c>
      <c r="Q12" s="33" t="str">
        <f t="shared" si="0"/>
        <v/>
      </c>
      <c r="R12" s="33" t="str">
        <f t="shared" si="0"/>
        <v/>
      </c>
      <c r="S12" s="33" t="str">
        <f t="shared" si="0"/>
        <v/>
      </c>
      <c r="T12" s="33" t="str">
        <f t="shared" si="0"/>
        <v/>
      </c>
      <c r="U12" s="33" t="str">
        <f t="shared" si="0"/>
        <v/>
      </c>
      <c r="V12" s="33" t="str">
        <f t="shared" si="0"/>
        <v/>
      </c>
      <c r="W12" s="33" t="str">
        <f t="shared" si="0"/>
        <v/>
      </c>
      <c r="X12" s="33" t="str">
        <f t="shared" si="0"/>
        <v/>
      </c>
      <c r="Y12" s="33" t="str">
        <f t="shared" si="0"/>
        <v/>
      </c>
      <c r="Z12" s="33" t="str">
        <f t="shared" si="0"/>
        <v/>
      </c>
      <c r="AA12" s="33" t="str">
        <f t="shared" si="0"/>
        <v/>
      </c>
      <c r="AB12" s="33" t="str">
        <f t="shared" si="0"/>
        <v/>
      </c>
      <c r="AC12" s="33" t="str">
        <f t="shared" si="0"/>
        <v/>
      </c>
      <c r="AD12" s="33" t="str">
        <f t="shared" si="0"/>
        <v/>
      </c>
      <c r="AE12" s="33" t="str">
        <f t="shared" si="0"/>
        <v/>
      </c>
      <c r="AF12" s="33" t="str">
        <f t="shared" si="0"/>
        <v/>
      </c>
      <c r="AG12" s="33" t="str">
        <f t="shared" si="0"/>
        <v/>
      </c>
      <c r="AH12" s="33" t="str">
        <f t="shared" si="0"/>
        <v/>
      </c>
      <c r="AI12" s="33" t="str">
        <f t="shared" si="0"/>
        <v/>
      </c>
      <c r="AJ12" s="33" t="str">
        <f t="shared" si="0"/>
        <v/>
      </c>
      <c r="AK12" s="33" t="str">
        <f t="shared" si="0"/>
        <v/>
      </c>
      <c r="AL12" s="33" t="str">
        <f t="shared" si="0"/>
        <v/>
      </c>
      <c r="AM12" s="33" t="str">
        <f t="shared" si="0"/>
        <v/>
      </c>
      <c r="AN12" s="33" t="str">
        <f t="shared" si="0"/>
        <v/>
      </c>
      <c r="AO12" s="33" t="str">
        <f t="shared" si="0"/>
        <v/>
      </c>
      <c r="AP12" s="33" t="str">
        <f t="shared" si="0"/>
        <v/>
      </c>
      <c r="AQ12" s="33" t="str">
        <f t="shared" si="0"/>
        <v/>
      </c>
      <c r="AR12" s="33">
        <f t="shared" si="0"/>
        <v>43101</v>
      </c>
      <c r="AS12" s="33" t="str">
        <f t="shared" si="0"/>
        <v/>
      </c>
      <c r="AT12" s="33" t="str">
        <f t="shared" si="0"/>
        <v/>
      </c>
      <c r="AU12" s="33" t="str">
        <f t="shared" si="0"/>
        <v/>
      </c>
      <c r="AV12" s="33" t="str">
        <f t="shared" si="0"/>
        <v/>
      </c>
      <c r="AW12" s="33" t="str">
        <f t="shared" si="0"/>
        <v/>
      </c>
      <c r="AX12" s="33" t="str">
        <f t="shared" si="0"/>
        <v/>
      </c>
      <c r="AY12" s="33" t="str">
        <f t="shared" si="0"/>
        <v/>
      </c>
      <c r="AZ12" s="33" t="str">
        <f t="shared" si="0"/>
        <v/>
      </c>
      <c r="BA12" s="33" t="str">
        <f t="shared" si="0"/>
        <v/>
      </c>
      <c r="BB12" s="33" t="str">
        <f t="shared" si="0"/>
        <v/>
      </c>
      <c r="BC12" s="33" t="str">
        <f t="shared" si="0"/>
        <v/>
      </c>
      <c r="BD12" s="34" t="str">
        <f t="shared" si="0"/>
        <v/>
      </c>
      <c r="BE12" s="28"/>
      <c r="BF12" s="28"/>
      <c r="BG12" s="31"/>
      <c r="BH12" s="31"/>
      <c r="BI12" s="31"/>
    </row>
    <row r="13" spans="1:84" ht="63" customHeight="1" thickBot="1" x14ac:dyDescent="0.3">
      <c r="A13" s="246" t="s">
        <v>112</v>
      </c>
      <c r="B13" s="247"/>
      <c r="C13" s="262"/>
      <c r="D13" s="63">
        <f>B20</f>
        <v>42821</v>
      </c>
      <c r="E13" s="52">
        <f t="shared" ref="E13:BD13" si="1">D13+7</f>
        <v>42828</v>
      </c>
      <c r="F13" s="51">
        <f t="shared" si="1"/>
        <v>42835</v>
      </c>
      <c r="G13" s="51">
        <f t="shared" si="1"/>
        <v>42842</v>
      </c>
      <c r="H13" s="51">
        <f t="shared" si="1"/>
        <v>42849</v>
      </c>
      <c r="I13" s="51">
        <f t="shared" si="1"/>
        <v>42856</v>
      </c>
      <c r="J13" s="51">
        <f t="shared" si="1"/>
        <v>42863</v>
      </c>
      <c r="K13" s="51">
        <f t="shared" si="1"/>
        <v>42870</v>
      </c>
      <c r="L13" s="51">
        <f t="shared" si="1"/>
        <v>42877</v>
      </c>
      <c r="M13" s="51">
        <f t="shared" si="1"/>
        <v>42884</v>
      </c>
      <c r="N13" s="51">
        <f t="shared" si="1"/>
        <v>42891</v>
      </c>
      <c r="O13" s="51">
        <f t="shared" si="1"/>
        <v>42898</v>
      </c>
      <c r="P13" s="51">
        <f t="shared" si="1"/>
        <v>42905</v>
      </c>
      <c r="Q13" s="51">
        <f t="shared" si="1"/>
        <v>42912</v>
      </c>
      <c r="R13" s="51">
        <f t="shared" si="1"/>
        <v>42919</v>
      </c>
      <c r="S13" s="51">
        <f t="shared" si="1"/>
        <v>42926</v>
      </c>
      <c r="T13" s="51">
        <f t="shared" si="1"/>
        <v>42933</v>
      </c>
      <c r="U13" s="51">
        <f t="shared" si="1"/>
        <v>42940</v>
      </c>
      <c r="V13" s="51">
        <f t="shared" si="1"/>
        <v>42947</v>
      </c>
      <c r="W13" s="51">
        <f t="shared" si="1"/>
        <v>42954</v>
      </c>
      <c r="X13" s="51">
        <f t="shared" si="1"/>
        <v>42961</v>
      </c>
      <c r="Y13" s="51">
        <f t="shared" si="1"/>
        <v>42968</v>
      </c>
      <c r="Z13" s="51">
        <f t="shared" si="1"/>
        <v>42975</v>
      </c>
      <c r="AA13" s="51">
        <f t="shared" si="1"/>
        <v>42982</v>
      </c>
      <c r="AB13" s="51">
        <f t="shared" si="1"/>
        <v>42989</v>
      </c>
      <c r="AC13" s="51">
        <f t="shared" si="1"/>
        <v>42996</v>
      </c>
      <c r="AD13" s="51">
        <f t="shared" si="1"/>
        <v>43003</v>
      </c>
      <c r="AE13" s="51">
        <f t="shared" si="1"/>
        <v>43010</v>
      </c>
      <c r="AF13" s="51">
        <f t="shared" si="1"/>
        <v>43017</v>
      </c>
      <c r="AG13" s="51">
        <f t="shared" si="1"/>
        <v>43024</v>
      </c>
      <c r="AH13" s="51">
        <f t="shared" si="1"/>
        <v>43031</v>
      </c>
      <c r="AI13" s="51">
        <f t="shared" si="1"/>
        <v>43038</v>
      </c>
      <c r="AJ13" s="51">
        <f t="shared" si="1"/>
        <v>43045</v>
      </c>
      <c r="AK13" s="51">
        <f t="shared" si="1"/>
        <v>43052</v>
      </c>
      <c r="AL13" s="51">
        <f t="shared" si="1"/>
        <v>43059</v>
      </c>
      <c r="AM13" s="51">
        <f t="shared" si="1"/>
        <v>43066</v>
      </c>
      <c r="AN13" s="51">
        <f t="shared" si="1"/>
        <v>43073</v>
      </c>
      <c r="AO13" s="51">
        <f t="shared" si="1"/>
        <v>43080</v>
      </c>
      <c r="AP13" s="51">
        <f t="shared" si="1"/>
        <v>43087</v>
      </c>
      <c r="AQ13" s="51">
        <f t="shared" si="1"/>
        <v>43094</v>
      </c>
      <c r="AR13" s="51">
        <f t="shared" si="1"/>
        <v>43101</v>
      </c>
      <c r="AS13" s="51">
        <f t="shared" si="1"/>
        <v>43108</v>
      </c>
      <c r="AT13" s="51">
        <f t="shared" si="1"/>
        <v>43115</v>
      </c>
      <c r="AU13" s="51">
        <f t="shared" si="1"/>
        <v>43122</v>
      </c>
      <c r="AV13" s="51">
        <f t="shared" si="1"/>
        <v>43129</v>
      </c>
      <c r="AW13" s="51">
        <f t="shared" si="1"/>
        <v>43136</v>
      </c>
      <c r="AX13" s="51">
        <f t="shared" si="1"/>
        <v>43143</v>
      </c>
      <c r="AY13" s="51">
        <f t="shared" si="1"/>
        <v>43150</v>
      </c>
      <c r="AZ13" s="51">
        <f t="shared" si="1"/>
        <v>43157</v>
      </c>
      <c r="BA13" s="51">
        <f t="shared" si="1"/>
        <v>43164</v>
      </c>
      <c r="BB13" s="51">
        <f t="shared" si="1"/>
        <v>43171</v>
      </c>
      <c r="BC13" s="51">
        <f t="shared" si="1"/>
        <v>43178</v>
      </c>
      <c r="BD13" s="60">
        <f t="shared" si="1"/>
        <v>43185</v>
      </c>
      <c r="BE13" s="39" t="s">
        <v>57</v>
      </c>
      <c r="BF13" s="40"/>
      <c r="BG13" s="6"/>
      <c r="BH13" s="6"/>
      <c r="BI13" s="6"/>
      <c r="BJ13" s="6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8"/>
      <c r="BX13" s="8"/>
      <c r="BY13" s="8"/>
      <c r="BZ13" s="8"/>
      <c r="CA13" s="8"/>
      <c r="CB13" s="8"/>
      <c r="CC13" s="8"/>
      <c r="CD13" s="8"/>
      <c r="CE13" s="8"/>
      <c r="CF13" s="8"/>
    </row>
    <row r="14" spans="1:84" ht="20.100000000000001" customHeight="1" x14ac:dyDescent="0.3">
      <c r="A14" s="222" t="s">
        <v>0</v>
      </c>
      <c r="B14" s="263" t="s">
        <v>140</v>
      </c>
      <c r="C14" s="264"/>
      <c r="D14" s="265" t="s">
        <v>93</v>
      </c>
      <c r="E14" s="223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5"/>
      <c r="BE14" s="28"/>
      <c r="BF14" s="28"/>
      <c r="BG14" s="1"/>
      <c r="BH14" s="1"/>
      <c r="BI14" s="1"/>
    </row>
    <row r="15" spans="1:84" s="68" customFormat="1" ht="20.100000000000001" customHeight="1" x14ac:dyDescent="0.25">
      <c r="A15" s="64" t="s">
        <v>141</v>
      </c>
      <c r="B15" s="244">
        <f>'key dates'!B6</f>
        <v>42620</v>
      </c>
      <c r="C15" s="245"/>
      <c r="D15" s="266"/>
      <c r="E15" s="114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213"/>
      <c r="BE15" s="69"/>
      <c r="BF15" s="69"/>
      <c r="BG15" s="70"/>
      <c r="BH15" s="70"/>
      <c r="BI15" s="70"/>
    </row>
    <row r="16" spans="1:84" ht="20.100000000000001" customHeight="1" x14ac:dyDescent="0.25">
      <c r="A16" s="113" t="s">
        <v>2</v>
      </c>
      <c r="B16" s="268">
        <f>'key dates'!B7</f>
        <v>42662</v>
      </c>
      <c r="C16" s="269"/>
      <c r="D16" s="266"/>
      <c r="E16" s="43" t="str">
        <f t="shared" ref="E16:BD16" si="2">IF(AND($B16&gt;=E13,F13&gt;$B16),"X"," ")</f>
        <v xml:space="preserve"> </v>
      </c>
      <c r="F16" s="42" t="str">
        <f t="shared" si="2"/>
        <v xml:space="preserve"> </v>
      </c>
      <c r="G16" s="42" t="str">
        <f t="shared" si="2"/>
        <v xml:space="preserve"> </v>
      </c>
      <c r="H16" s="42" t="str">
        <f t="shared" si="2"/>
        <v xml:space="preserve"> </v>
      </c>
      <c r="I16" s="42" t="str">
        <f t="shared" si="2"/>
        <v xml:space="preserve"> </v>
      </c>
      <c r="J16" s="42" t="str">
        <f t="shared" si="2"/>
        <v xml:space="preserve"> </v>
      </c>
      <c r="K16" s="42" t="str">
        <f t="shared" si="2"/>
        <v xml:space="preserve"> </v>
      </c>
      <c r="L16" s="42" t="str">
        <f t="shared" si="2"/>
        <v xml:space="preserve"> </v>
      </c>
      <c r="M16" s="42" t="str">
        <f t="shared" si="2"/>
        <v xml:space="preserve"> </v>
      </c>
      <c r="N16" s="42" t="str">
        <f t="shared" si="2"/>
        <v xml:space="preserve"> </v>
      </c>
      <c r="O16" s="42" t="str">
        <f t="shared" si="2"/>
        <v xml:space="preserve"> </v>
      </c>
      <c r="P16" s="42" t="str">
        <f t="shared" si="2"/>
        <v xml:space="preserve"> </v>
      </c>
      <c r="Q16" s="42" t="str">
        <f t="shared" si="2"/>
        <v xml:space="preserve"> </v>
      </c>
      <c r="R16" s="42" t="str">
        <f t="shared" si="2"/>
        <v xml:space="preserve"> </v>
      </c>
      <c r="S16" s="42" t="str">
        <f t="shared" si="2"/>
        <v xml:space="preserve"> </v>
      </c>
      <c r="T16" s="42" t="str">
        <f t="shared" si="2"/>
        <v xml:space="preserve"> </v>
      </c>
      <c r="U16" s="42" t="str">
        <f t="shared" si="2"/>
        <v xml:space="preserve"> </v>
      </c>
      <c r="V16" s="42" t="str">
        <f t="shared" si="2"/>
        <v xml:space="preserve"> </v>
      </c>
      <c r="W16" s="42" t="str">
        <f t="shared" si="2"/>
        <v xml:space="preserve"> </v>
      </c>
      <c r="X16" s="42" t="str">
        <f t="shared" si="2"/>
        <v xml:space="preserve"> </v>
      </c>
      <c r="Y16" s="42" t="str">
        <f t="shared" si="2"/>
        <v xml:space="preserve"> </v>
      </c>
      <c r="Z16" s="42" t="str">
        <f t="shared" si="2"/>
        <v xml:space="preserve"> </v>
      </c>
      <c r="AA16" s="42" t="str">
        <f t="shared" si="2"/>
        <v xml:space="preserve"> </v>
      </c>
      <c r="AB16" s="42" t="str">
        <f t="shared" si="2"/>
        <v xml:space="preserve"> </v>
      </c>
      <c r="AC16" s="42" t="str">
        <f t="shared" si="2"/>
        <v xml:space="preserve"> </v>
      </c>
      <c r="AD16" s="42" t="str">
        <f t="shared" si="2"/>
        <v xml:space="preserve"> </v>
      </c>
      <c r="AE16" s="42" t="str">
        <f t="shared" si="2"/>
        <v xml:space="preserve"> </v>
      </c>
      <c r="AF16" s="42" t="str">
        <f t="shared" si="2"/>
        <v xml:space="preserve"> </v>
      </c>
      <c r="AG16" s="42" t="str">
        <f t="shared" si="2"/>
        <v xml:space="preserve"> </v>
      </c>
      <c r="AH16" s="42" t="str">
        <f t="shared" si="2"/>
        <v xml:space="preserve"> </v>
      </c>
      <c r="AI16" s="42" t="str">
        <f t="shared" si="2"/>
        <v xml:space="preserve"> </v>
      </c>
      <c r="AJ16" s="42" t="str">
        <f t="shared" si="2"/>
        <v xml:space="preserve"> </v>
      </c>
      <c r="AK16" s="42" t="str">
        <f t="shared" si="2"/>
        <v xml:space="preserve"> </v>
      </c>
      <c r="AL16" s="42" t="str">
        <f t="shared" si="2"/>
        <v xml:space="preserve"> </v>
      </c>
      <c r="AM16" s="42" t="str">
        <f t="shared" si="2"/>
        <v xml:space="preserve"> </v>
      </c>
      <c r="AN16" s="42" t="str">
        <f t="shared" si="2"/>
        <v xml:space="preserve"> </v>
      </c>
      <c r="AO16" s="42" t="str">
        <f t="shared" si="2"/>
        <v xml:space="preserve"> </v>
      </c>
      <c r="AP16" s="42" t="str">
        <f t="shared" si="2"/>
        <v xml:space="preserve"> </v>
      </c>
      <c r="AQ16" s="42" t="str">
        <f t="shared" si="2"/>
        <v xml:space="preserve"> </v>
      </c>
      <c r="AR16" s="42" t="str">
        <f t="shared" si="2"/>
        <v xml:space="preserve"> </v>
      </c>
      <c r="AS16" s="42" t="str">
        <f t="shared" si="2"/>
        <v xml:space="preserve"> </v>
      </c>
      <c r="AT16" s="42" t="str">
        <f t="shared" si="2"/>
        <v xml:space="preserve"> </v>
      </c>
      <c r="AU16" s="42" t="str">
        <f t="shared" si="2"/>
        <v xml:space="preserve"> </v>
      </c>
      <c r="AV16" s="42" t="str">
        <f t="shared" si="2"/>
        <v xml:space="preserve"> </v>
      </c>
      <c r="AW16" s="42" t="str">
        <f t="shared" si="2"/>
        <v xml:space="preserve"> </v>
      </c>
      <c r="AX16" s="42" t="str">
        <f t="shared" si="2"/>
        <v xml:space="preserve"> </v>
      </c>
      <c r="AY16" s="42" t="str">
        <f t="shared" si="2"/>
        <v xml:space="preserve"> </v>
      </c>
      <c r="AZ16" s="42" t="str">
        <f t="shared" si="2"/>
        <v xml:space="preserve"> </v>
      </c>
      <c r="BA16" s="42" t="str">
        <f t="shared" si="2"/>
        <v xml:space="preserve"> </v>
      </c>
      <c r="BB16" s="42" t="str">
        <f t="shared" si="2"/>
        <v xml:space="preserve"> </v>
      </c>
      <c r="BC16" s="42" t="str">
        <f t="shared" si="2"/>
        <v xml:space="preserve"> </v>
      </c>
      <c r="BD16" s="61" t="str">
        <f t="shared" si="2"/>
        <v xml:space="preserve"> </v>
      </c>
      <c r="BE16" s="29"/>
      <c r="BF16" s="29"/>
    </row>
    <row r="17" spans="1:58" s="70" customFormat="1" ht="20.100000000000001" customHeight="1" x14ac:dyDescent="0.25">
      <c r="A17" s="64" t="s">
        <v>91</v>
      </c>
      <c r="B17" s="244">
        <f>'key dates'!B8</f>
        <v>42690</v>
      </c>
      <c r="C17" s="245"/>
      <c r="D17" s="266"/>
      <c r="E17" s="65" t="str">
        <f t="shared" ref="E17:BD17" si="3">IF(AND($B17&gt;=E13,F13&gt;$B17),"X"," ")</f>
        <v xml:space="preserve"> </v>
      </c>
      <c r="F17" s="66" t="str">
        <f t="shared" si="3"/>
        <v xml:space="preserve"> </v>
      </c>
      <c r="G17" s="66" t="str">
        <f t="shared" si="3"/>
        <v xml:space="preserve"> </v>
      </c>
      <c r="H17" s="66" t="str">
        <f t="shared" si="3"/>
        <v xml:space="preserve"> </v>
      </c>
      <c r="I17" s="66" t="str">
        <f t="shared" si="3"/>
        <v xml:space="preserve"> </v>
      </c>
      <c r="J17" s="66" t="str">
        <f t="shared" si="3"/>
        <v xml:space="preserve"> </v>
      </c>
      <c r="K17" s="66" t="str">
        <f t="shared" si="3"/>
        <v xml:space="preserve"> </v>
      </c>
      <c r="L17" s="66" t="str">
        <f t="shared" si="3"/>
        <v xml:space="preserve"> </v>
      </c>
      <c r="M17" s="66" t="str">
        <f t="shared" si="3"/>
        <v xml:space="preserve"> </v>
      </c>
      <c r="N17" s="66" t="str">
        <f t="shared" si="3"/>
        <v xml:space="preserve"> </v>
      </c>
      <c r="O17" s="66" t="str">
        <f t="shared" si="3"/>
        <v xml:space="preserve"> </v>
      </c>
      <c r="P17" s="66" t="str">
        <f t="shared" si="3"/>
        <v xml:space="preserve"> </v>
      </c>
      <c r="Q17" s="66" t="str">
        <f t="shared" si="3"/>
        <v xml:space="preserve"> </v>
      </c>
      <c r="R17" s="66" t="str">
        <f t="shared" si="3"/>
        <v xml:space="preserve"> </v>
      </c>
      <c r="S17" s="66" t="str">
        <f t="shared" si="3"/>
        <v xml:space="preserve"> </v>
      </c>
      <c r="T17" s="66" t="str">
        <f t="shared" si="3"/>
        <v xml:space="preserve"> </v>
      </c>
      <c r="U17" s="66" t="str">
        <f t="shared" si="3"/>
        <v xml:space="preserve"> </v>
      </c>
      <c r="V17" s="66" t="str">
        <f t="shared" si="3"/>
        <v xml:space="preserve"> </v>
      </c>
      <c r="W17" s="66" t="str">
        <f t="shared" si="3"/>
        <v xml:space="preserve"> </v>
      </c>
      <c r="X17" s="66" t="str">
        <f t="shared" si="3"/>
        <v xml:space="preserve"> </v>
      </c>
      <c r="Y17" s="66" t="str">
        <f t="shared" si="3"/>
        <v xml:space="preserve"> </v>
      </c>
      <c r="Z17" s="66" t="str">
        <f t="shared" si="3"/>
        <v xml:space="preserve"> </v>
      </c>
      <c r="AA17" s="66" t="str">
        <f t="shared" si="3"/>
        <v xml:space="preserve"> </v>
      </c>
      <c r="AB17" s="66" t="str">
        <f t="shared" si="3"/>
        <v xml:space="preserve"> </v>
      </c>
      <c r="AC17" s="66" t="str">
        <f t="shared" si="3"/>
        <v xml:space="preserve"> </v>
      </c>
      <c r="AD17" s="66" t="str">
        <f t="shared" si="3"/>
        <v xml:space="preserve"> </v>
      </c>
      <c r="AE17" s="66" t="str">
        <f t="shared" si="3"/>
        <v xml:space="preserve"> </v>
      </c>
      <c r="AF17" s="66" t="str">
        <f t="shared" si="3"/>
        <v xml:space="preserve"> </v>
      </c>
      <c r="AG17" s="66" t="str">
        <f t="shared" si="3"/>
        <v xml:space="preserve"> </v>
      </c>
      <c r="AH17" s="66" t="str">
        <f t="shared" si="3"/>
        <v xml:space="preserve"> </v>
      </c>
      <c r="AI17" s="66" t="str">
        <f t="shared" si="3"/>
        <v xml:space="preserve"> </v>
      </c>
      <c r="AJ17" s="66" t="str">
        <f t="shared" si="3"/>
        <v xml:space="preserve"> </v>
      </c>
      <c r="AK17" s="66" t="str">
        <f t="shared" si="3"/>
        <v xml:space="preserve"> </v>
      </c>
      <c r="AL17" s="66" t="str">
        <f t="shared" si="3"/>
        <v xml:space="preserve"> </v>
      </c>
      <c r="AM17" s="66" t="str">
        <f t="shared" si="3"/>
        <v xml:space="preserve"> </v>
      </c>
      <c r="AN17" s="66" t="str">
        <f t="shared" si="3"/>
        <v xml:space="preserve"> </v>
      </c>
      <c r="AO17" s="66" t="str">
        <f t="shared" si="3"/>
        <v xml:space="preserve"> </v>
      </c>
      <c r="AP17" s="66" t="str">
        <f t="shared" si="3"/>
        <v xml:space="preserve"> </v>
      </c>
      <c r="AQ17" s="66" t="str">
        <f t="shared" si="3"/>
        <v xml:space="preserve"> </v>
      </c>
      <c r="AR17" s="66" t="str">
        <f t="shared" si="3"/>
        <v xml:space="preserve"> </v>
      </c>
      <c r="AS17" s="66" t="str">
        <f t="shared" si="3"/>
        <v xml:space="preserve"> </v>
      </c>
      <c r="AT17" s="66" t="str">
        <f t="shared" si="3"/>
        <v xml:space="preserve"> </v>
      </c>
      <c r="AU17" s="66" t="str">
        <f t="shared" si="3"/>
        <v xml:space="preserve"> </v>
      </c>
      <c r="AV17" s="66" t="str">
        <f t="shared" si="3"/>
        <v xml:space="preserve"> </v>
      </c>
      <c r="AW17" s="66" t="str">
        <f t="shared" si="3"/>
        <v xml:space="preserve"> </v>
      </c>
      <c r="AX17" s="66" t="str">
        <f t="shared" si="3"/>
        <v xml:space="preserve"> </v>
      </c>
      <c r="AY17" s="66" t="str">
        <f t="shared" si="3"/>
        <v xml:space="preserve"> </v>
      </c>
      <c r="AZ17" s="66" t="str">
        <f t="shared" si="3"/>
        <v xml:space="preserve"> </v>
      </c>
      <c r="BA17" s="66" t="str">
        <f t="shared" si="3"/>
        <v xml:space="preserve"> </v>
      </c>
      <c r="BB17" s="66" t="str">
        <f t="shared" si="3"/>
        <v xml:space="preserve"> </v>
      </c>
      <c r="BC17" s="66" t="str">
        <f t="shared" si="3"/>
        <v xml:space="preserve"> </v>
      </c>
      <c r="BD17" s="67" t="str">
        <f t="shared" si="3"/>
        <v xml:space="preserve"> </v>
      </c>
      <c r="BE17" s="69"/>
      <c r="BF17" s="69"/>
    </row>
    <row r="18" spans="1:58" s="1" customFormat="1" ht="20.100000000000001" customHeight="1" x14ac:dyDescent="0.25">
      <c r="A18" s="113" t="s">
        <v>89</v>
      </c>
      <c r="B18" s="268">
        <f>'key dates'!B9</f>
        <v>42718</v>
      </c>
      <c r="C18" s="269"/>
      <c r="D18" s="266"/>
      <c r="E18" s="43" t="str">
        <f t="shared" ref="E18:BD18" si="4">IF(AND($B18&gt;=E13,F13&gt;$B18),"X"," ")</f>
        <v xml:space="preserve"> </v>
      </c>
      <c r="F18" s="42" t="str">
        <f t="shared" si="4"/>
        <v xml:space="preserve"> </v>
      </c>
      <c r="G18" s="42" t="str">
        <f t="shared" si="4"/>
        <v xml:space="preserve"> </v>
      </c>
      <c r="H18" s="42" t="str">
        <f t="shared" si="4"/>
        <v xml:space="preserve"> </v>
      </c>
      <c r="I18" s="42" t="str">
        <f t="shared" si="4"/>
        <v xml:space="preserve"> </v>
      </c>
      <c r="J18" s="42" t="str">
        <f t="shared" si="4"/>
        <v xml:space="preserve"> </v>
      </c>
      <c r="K18" s="42" t="str">
        <f t="shared" si="4"/>
        <v xml:space="preserve"> </v>
      </c>
      <c r="L18" s="42" t="str">
        <f t="shared" si="4"/>
        <v xml:space="preserve"> </v>
      </c>
      <c r="M18" s="42" t="str">
        <f t="shared" si="4"/>
        <v xml:space="preserve"> </v>
      </c>
      <c r="N18" s="42" t="str">
        <f t="shared" si="4"/>
        <v xml:space="preserve"> </v>
      </c>
      <c r="O18" s="42" t="str">
        <f t="shared" si="4"/>
        <v xml:space="preserve"> </v>
      </c>
      <c r="P18" s="42" t="str">
        <f t="shared" si="4"/>
        <v xml:space="preserve"> </v>
      </c>
      <c r="Q18" s="42" t="str">
        <f t="shared" si="4"/>
        <v xml:space="preserve"> </v>
      </c>
      <c r="R18" s="42" t="str">
        <f t="shared" si="4"/>
        <v xml:space="preserve"> </v>
      </c>
      <c r="S18" s="42" t="str">
        <f t="shared" si="4"/>
        <v xml:space="preserve"> </v>
      </c>
      <c r="T18" s="42" t="str">
        <f t="shared" si="4"/>
        <v xml:space="preserve"> </v>
      </c>
      <c r="U18" s="42" t="str">
        <f t="shared" si="4"/>
        <v xml:space="preserve"> </v>
      </c>
      <c r="V18" s="42" t="str">
        <f t="shared" si="4"/>
        <v xml:space="preserve"> </v>
      </c>
      <c r="W18" s="42" t="str">
        <f t="shared" si="4"/>
        <v xml:space="preserve"> </v>
      </c>
      <c r="X18" s="42" t="str">
        <f t="shared" si="4"/>
        <v xml:space="preserve"> </v>
      </c>
      <c r="Y18" s="42" t="str">
        <f t="shared" si="4"/>
        <v xml:space="preserve"> </v>
      </c>
      <c r="Z18" s="42" t="str">
        <f t="shared" si="4"/>
        <v xml:space="preserve"> </v>
      </c>
      <c r="AA18" s="42" t="str">
        <f t="shared" si="4"/>
        <v xml:space="preserve"> </v>
      </c>
      <c r="AB18" s="42" t="str">
        <f t="shared" si="4"/>
        <v xml:space="preserve"> </v>
      </c>
      <c r="AC18" s="42" t="str">
        <f t="shared" si="4"/>
        <v xml:space="preserve"> </v>
      </c>
      <c r="AD18" s="42" t="str">
        <f t="shared" si="4"/>
        <v xml:space="preserve"> </v>
      </c>
      <c r="AE18" s="42" t="str">
        <f t="shared" si="4"/>
        <v xml:space="preserve"> </v>
      </c>
      <c r="AF18" s="42" t="str">
        <f t="shared" si="4"/>
        <v xml:space="preserve"> </v>
      </c>
      <c r="AG18" s="42" t="str">
        <f t="shared" si="4"/>
        <v xml:space="preserve"> </v>
      </c>
      <c r="AH18" s="42" t="str">
        <f t="shared" si="4"/>
        <v xml:space="preserve"> </v>
      </c>
      <c r="AI18" s="42" t="str">
        <f t="shared" si="4"/>
        <v xml:space="preserve"> </v>
      </c>
      <c r="AJ18" s="42" t="str">
        <f t="shared" si="4"/>
        <v xml:space="preserve"> </v>
      </c>
      <c r="AK18" s="42" t="str">
        <f t="shared" si="4"/>
        <v xml:space="preserve"> </v>
      </c>
      <c r="AL18" s="42" t="str">
        <f t="shared" si="4"/>
        <v xml:space="preserve"> </v>
      </c>
      <c r="AM18" s="42" t="str">
        <f t="shared" si="4"/>
        <v xml:space="preserve"> </v>
      </c>
      <c r="AN18" s="42" t="str">
        <f t="shared" si="4"/>
        <v xml:space="preserve"> </v>
      </c>
      <c r="AO18" s="42" t="str">
        <f t="shared" si="4"/>
        <v xml:space="preserve"> </v>
      </c>
      <c r="AP18" s="42" t="str">
        <f t="shared" si="4"/>
        <v xml:space="preserve"> </v>
      </c>
      <c r="AQ18" s="42" t="str">
        <f t="shared" si="4"/>
        <v xml:space="preserve"> </v>
      </c>
      <c r="AR18" s="42" t="str">
        <f t="shared" si="4"/>
        <v xml:space="preserve"> </v>
      </c>
      <c r="AS18" s="42" t="str">
        <f t="shared" si="4"/>
        <v xml:space="preserve"> </v>
      </c>
      <c r="AT18" s="42" t="str">
        <f t="shared" si="4"/>
        <v xml:space="preserve"> </v>
      </c>
      <c r="AU18" s="42" t="str">
        <f t="shared" si="4"/>
        <v xml:space="preserve"> </v>
      </c>
      <c r="AV18" s="42" t="str">
        <f t="shared" si="4"/>
        <v xml:space="preserve"> </v>
      </c>
      <c r="AW18" s="42" t="str">
        <f t="shared" si="4"/>
        <v xml:space="preserve"> </v>
      </c>
      <c r="AX18" s="42" t="str">
        <f t="shared" si="4"/>
        <v xml:space="preserve"> </v>
      </c>
      <c r="AY18" s="42" t="str">
        <f t="shared" si="4"/>
        <v xml:space="preserve"> </v>
      </c>
      <c r="AZ18" s="42" t="str">
        <f t="shared" si="4"/>
        <v xml:space="preserve"> </v>
      </c>
      <c r="BA18" s="42" t="str">
        <f t="shared" si="4"/>
        <v xml:space="preserve"> </v>
      </c>
      <c r="BB18" s="42" t="str">
        <f t="shared" si="4"/>
        <v xml:space="preserve"> </v>
      </c>
      <c r="BC18" s="42" t="str">
        <f t="shared" si="4"/>
        <v xml:space="preserve"> </v>
      </c>
      <c r="BD18" s="61" t="str">
        <f t="shared" si="4"/>
        <v xml:space="preserve"> </v>
      </c>
      <c r="BE18" s="28"/>
      <c r="BF18" s="28"/>
    </row>
    <row r="19" spans="1:58" s="70" customFormat="1" ht="20.100000000000001" customHeight="1" x14ac:dyDescent="0.25">
      <c r="A19" s="64" t="s">
        <v>90</v>
      </c>
      <c r="B19" s="244">
        <f>'key dates'!B10</f>
        <v>42776</v>
      </c>
      <c r="C19" s="245"/>
      <c r="D19" s="266"/>
      <c r="E19" s="65" t="str">
        <f t="shared" ref="E19:BD19" si="5">IF(AND($B19&gt;=E13,F13&gt;$B19),"X"," ")</f>
        <v xml:space="preserve"> </v>
      </c>
      <c r="F19" s="66" t="str">
        <f t="shared" si="5"/>
        <v xml:space="preserve"> </v>
      </c>
      <c r="G19" s="66" t="str">
        <f t="shared" si="5"/>
        <v xml:space="preserve"> </v>
      </c>
      <c r="H19" s="66" t="str">
        <f t="shared" si="5"/>
        <v xml:space="preserve"> </v>
      </c>
      <c r="I19" s="66" t="str">
        <f t="shared" si="5"/>
        <v xml:space="preserve"> </v>
      </c>
      <c r="J19" s="66" t="str">
        <f t="shared" si="5"/>
        <v xml:space="preserve"> </v>
      </c>
      <c r="K19" s="66" t="str">
        <f t="shared" si="5"/>
        <v xml:space="preserve"> </v>
      </c>
      <c r="L19" s="66" t="str">
        <f t="shared" si="5"/>
        <v xml:space="preserve"> </v>
      </c>
      <c r="M19" s="66" t="str">
        <f t="shared" si="5"/>
        <v xml:space="preserve"> </v>
      </c>
      <c r="N19" s="66" t="str">
        <f t="shared" si="5"/>
        <v xml:space="preserve"> </v>
      </c>
      <c r="O19" s="66" t="str">
        <f t="shared" si="5"/>
        <v xml:space="preserve"> </v>
      </c>
      <c r="P19" s="66" t="str">
        <f t="shared" si="5"/>
        <v xml:space="preserve"> </v>
      </c>
      <c r="Q19" s="66" t="str">
        <f t="shared" si="5"/>
        <v xml:space="preserve"> </v>
      </c>
      <c r="R19" s="66" t="str">
        <f t="shared" si="5"/>
        <v xml:space="preserve"> </v>
      </c>
      <c r="S19" s="66" t="str">
        <f t="shared" si="5"/>
        <v xml:space="preserve"> </v>
      </c>
      <c r="T19" s="66" t="str">
        <f t="shared" si="5"/>
        <v xml:space="preserve"> </v>
      </c>
      <c r="U19" s="66" t="str">
        <f t="shared" si="5"/>
        <v xml:space="preserve"> </v>
      </c>
      <c r="V19" s="66" t="str">
        <f t="shared" si="5"/>
        <v xml:space="preserve"> </v>
      </c>
      <c r="W19" s="66" t="str">
        <f t="shared" si="5"/>
        <v xml:space="preserve"> </v>
      </c>
      <c r="X19" s="66" t="str">
        <f t="shared" si="5"/>
        <v xml:space="preserve"> </v>
      </c>
      <c r="Y19" s="66" t="str">
        <f t="shared" si="5"/>
        <v xml:space="preserve"> </v>
      </c>
      <c r="Z19" s="66" t="str">
        <f t="shared" si="5"/>
        <v xml:space="preserve"> </v>
      </c>
      <c r="AA19" s="66" t="str">
        <f t="shared" si="5"/>
        <v xml:space="preserve"> </v>
      </c>
      <c r="AB19" s="66" t="str">
        <f t="shared" si="5"/>
        <v xml:space="preserve"> </v>
      </c>
      <c r="AC19" s="66" t="str">
        <f t="shared" si="5"/>
        <v xml:space="preserve"> </v>
      </c>
      <c r="AD19" s="66" t="str">
        <f t="shared" si="5"/>
        <v xml:space="preserve"> </v>
      </c>
      <c r="AE19" s="66" t="str">
        <f t="shared" si="5"/>
        <v xml:space="preserve"> </v>
      </c>
      <c r="AF19" s="66" t="str">
        <f t="shared" si="5"/>
        <v xml:space="preserve"> </v>
      </c>
      <c r="AG19" s="66" t="str">
        <f t="shared" si="5"/>
        <v xml:space="preserve"> </v>
      </c>
      <c r="AH19" s="66" t="str">
        <f t="shared" si="5"/>
        <v xml:space="preserve"> </v>
      </c>
      <c r="AI19" s="66" t="str">
        <f t="shared" si="5"/>
        <v xml:space="preserve"> </v>
      </c>
      <c r="AJ19" s="66" t="str">
        <f t="shared" si="5"/>
        <v xml:space="preserve"> </v>
      </c>
      <c r="AK19" s="66" t="str">
        <f t="shared" si="5"/>
        <v xml:space="preserve"> </v>
      </c>
      <c r="AL19" s="66" t="str">
        <f t="shared" si="5"/>
        <v xml:space="preserve"> </v>
      </c>
      <c r="AM19" s="66" t="str">
        <f t="shared" si="5"/>
        <v xml:space="preserve"> </v>
      </c>
      <c r="AN19" s="66" t="str">
        <f t="shared" si="5"/>
        <v xml:space="preserve"> </v>
      </c>
      <c r="AO19" s="66" t="str">
        <f t="shared" si="5"/>
        <v xml:space="preserve"> </v>
      </c>
      <c r="AP19" s="66" t="str">
        <f t="shared" si="5"/>
        <v xml:space="preserve"> </v>
      </c>
      <c r="AQ19" s="66" t="str">
        <f t="shared" si="5"/>
        <v xml:space="preserve"> </v>
      </c>
      <c r="AR19" s="66" t="str">
        <f t="shared" si="5"/>
        <v xml:space="preserve"> </v>
      </c>
      <c r="AS19" s="66" t="str">
        <f t="shared" si="5"/>
        <v xml:space="preserve"> </v>
      </c>
      <c r="AT19" s="66" t="str">
        <f t="shared" si="5"/>
        <v xml:space="preserve"> </v>
      </c>
      <c r="AU19" s="66" t="str">
        <f t="shared" si="5"/>
        <v xml:space="preserve"> </v>
      </c>
      <c r="AV19" s="66" t="str">
        <f t="shared" si="5"/>
        <v xml:space="preserve"> </v>
      </c>
      <c r="AW19" s="66" t="str">
        <f t="shared" si="5"/>
        <v xml:space="preserve"> </v>
      </c>
      <c r="AX19" s="66" t="str">
        <f t="shared" si="5"/>
        <v xml:space="preserve"> </v>
      </c>
      <c r="AY19" s="66" t="str">
        <f t="shared" si="5"/>
        <v xml:space="preserve"> </v>
      </c>
      <c r="AZ19" s="66" t="str">
        <f t="shared" si="5"/>
        <v xml:space="preserve"> </v>
      </c>
      <c r="BA19" s="66" t="str">
        <f t="shared" si="5"/>
        <v xml:space="preserve"> </v>
      </c>
      <c r="BB19" s="66" t="str">
        <f t="shared" si="5"/>
        <v xml:space="preserve"> </v>
      </c>
      <c r="BC19" s="66" t="str">
        <f t="shared" si="5"/>
        <v xml:space="preserve"> </v>
      </c>
      <c r="BD19" s="67" t="str">
        <f t="shared" si="5"/>
        <v xml:space="preserve"> </v>
      </c>
      <c r="BE19" s="69"/>
      <c r="BF19" s="69"/>
    </row>
    <row r="20" spans="1:58" s="1" customFormat="1" ht="20.100000000000001" customHeight="1" x14ac:dyDescent="0.25">
      <c r="A20" s="113" t="s">
        <v>105</v>
      </c>
      <c r="B20" s="268">
        <f>'key dates'!B11</f>
        <v>42821</v>
      </c>
      <c r="C20" s="269"/>
      <c r="D20" s="266"/>
      <c r="E20" s="43" t="str">
        <f t="shared" ref="E20:BD20" si="6">IF(AND($B20&gt;=E13,F13&gt;$B20),"X"," ")</f>
        <v xml:space="preserve"> </v>
      </c>
      <c r="F20" s="42" t="str">
        <f t="shared" si="6"/>
        <v xml:space="preserve"> </v>
      </c>
      <c r="G20" s="42" t="str">
        <f t="shared" si="6"/>
        <v xml:space="preserve"> </v>
      </c>
      <c r="H20" s="42" t="str">
        <f t="shared" si="6"/>
        <v xml:space="preserve"> </v>
      </c>
      <c r="I20" s="42" t="str">
        <f t="shared" si="6"/>
        <v xml:space="preserve"> </v>
      </c>
      <c r="J20" s="42" t="str">
        <f t="shared" si="6"/>
        <v xml:space="preserve"> </v>
      </c>
      <c r="K20" s="42" t="str">
        <f t="shared" si="6"/>
        <v xml:space="preserve"> </v>
      </c>
      <c r="L20" s="42" t="str">
        <f t="shared" si="6"/>
        <v xml:space="preserve"> </v>
      </c>
      <c r="M20" s="42" t="str">
        <f t="shared" si="6"/>
        <v xml:space="preserve"> </v>
      </c>
      <c r="N20" s="42" t="str">
        <f t="shared" si="6"/>
        <v xml:space="preserve"> </v>
      </c>
      <c r="O20" s="42" t="str">
        <f t="shared" si="6"/>
        <v xml:space="preserve"> </v>
      </c>
      <c r="P20" s="42" t="str">
        <f t="shared" si="6"/>
        <v xml:space="preserve"> </v>
      </c>
      <c r="Q20" s="42" t="str">
        <f t="shared" si="6"/>
        <v xml:space="preserve"> </v>
      </c>
      <c r="R20" s="42" t="str">
        <f t="shared" si="6"/>
        <v xml:space="preserve"> </v>
      </c>
      <c r="S20" s="42" t="str">
        <f t="shared" si="6"/>
        <v xml:space="preserve"> </v>
      </c>
      <c r="T20" s="42" t="str">
        <f t="shared" si="6"/>
        <v xml:space="preserve"> </v>
      </c>
      <c r="U20" s="42" t="str">
        <f t="shared" si="6"/>
        <v xml:space="preserve"> </v>
      </c>
      <c r="V20" s="42" t="str">
        <f t="shared" si="6"/>
        <v xml:space="preserve"> </v>
      </c>
      <c r="W20" s="42" t="str">
        <f t="shared" si="6"/>
        <v xml:space="preserve"> </v>
      </c>
      <c r="X20" s="42" t="str">
        <f t="shared" si="6"/>
        <v xml:space="preserve"> </v>
      </c>
      <c r="Y20" s="42" t="str">
        <f t="shared" si="6"/>
        <v xml:space="preserve"> </v>
      </c>
      <c r="Z20" s="42" t="str">
        <f t="shared" si="6"/>
        <v xml:space="preserve"> </v>
      </c>
      <c r="AA20" s="42" t="str">
        <f t="shared" si="6"/>
        <v xml:space="preserve"> </v>
      </c>
      <c r="AB20" s="42" t="str">
        <f t="shared" si="6"/>
        <v xml:space="preserve"> </v>
      </c>
      <c r="AC20" s="42" t="str">
        <f t="shared" si="6"/>
        <v xml:space="preserve"> </v>
      </c>
      <c r="AD20" s="42" t="str">
        <f t="shared" si="6"/>
        <v xml:space="preserve"> </v>
      </c>
      <c r="AE20" s="42" t="str">
        <f t="shared" si="6"/>
        <v xml:space="preserve"> </v>
      </c>
      <c r="AF20" s="42" t="str">
        <f t="shared" si="6"/>
        <v xml:space="preserve"> </v>
      </c>
      <c r="AG20" s="42" t="str">
        <f t="shared" si="6"/>
        <v xml:space="preserve"> </v>
      </c>
      <c r="AH20" s="42" t="str">
        <f t="shared" si="6"/>
        <v xml:space="preserve"> </v>
      </c>
      <c r="AI20" s="42" t="str">
        <f t="shared" si="6"/>
        <v xml:space="preserve"> </v>
      </c>
      <c r="AJ20" s="42" t="str">
        <f t="shared" si="6"/>
        <v xml:space="preserve"> </v>
      </c>
      <c r="AK20" s="42" t="str">
        <f t="shared" si="6"/>
        <v xml:space="preserve"> </v>
      </c>
      <c r="AL20" s="42" t="str">
        <f t="shared" si="6"/>
        <v xml:space="preserve"> </v>
      </c>
      <c r="AM20" s="42" t="str">
        <f t="shared" si="6"/>
        <v xml:space="preserve"> </v>
      </c>
      <c r="AN20" s="42" t="str">
        <f t="shared" si="6"/>
        <v xml:space="preserve"> </v>
      </c>
      <c r="AO20" s="42" t="str">
        <f t="shared" si="6"/>
        <v xml:space="preserve"> </v>
      </c>
      <c r="AP20" s="42" t="str">
        <f t="shared" si="6"/>
        <v xml:space="preserve"> </v>
      </c>
      <c r="AQ20" s="42" t="str">
        <f t="shared" si="6"/>
        <v xml:space="preserve"> </v>
      </c>
      <c r="AR20" s="42" t="str">
        <f t="shared" si="6"/>
        <v xml:space="preserve"> </v>
      </c>
      <c r="AS20" s="42" t="str">
        <f t="shared" si="6"/>
        <v xml:space="preserve"> </v>
      </c>
      <c r="AT20" s="42" t="str">
        <f t="shared" si="6"/>
        <v xml:space="preserve"> </v>
      </c>
      <c r="AU20" s="42" t="str">
        <f t="shared" si="6"/>
        <v xml:space="preserve"> </v>
      </c>
      <c r="AV20" s="42" t="str">
        <f t="shared" si="6"/>
        <v xml:space="preserve"> </v>
      </c>
      <c r="AW20" s="42" t="str">
        <f t="shared" si="6"/>
        <v xml:space="preserve"> </v>
      </c>
      <c r="AX20" s="42" t="str">
        <f t="shared" si="6"/>
        <v xml:space="preserve"> </v>
      </c>
      <c r="AY20" s="42" t="str">
        <f t="shared" si="6"/>
        <v xml:space="preserve"> </v>
      </c>
      <c r="AZ20" s="42" t="str">
        <f t="shared" si="6"/>
        <v xml:space="preserve"> </v>
      </c>
      <c r="BA20" s="42" t="str">
        <f t="shared" si="6"/>
        <v xml:space="preserve"> </v>
      </c>
      <c r="BB20" s="42" t="str">
        <f t="shared" si="6"/>
        <v xml:space="preserve"> </v>
      </c>
      <c r="BC20" s="42" t="str">
        <f t="shared" si="6"/>
        <v xml:space="preserve"> </v>
      </c>
      <c r="BD20" s="61" t="str">
        <f t="shared" si="6"/>
        <v xml:space="preserve"> </v>
      </c>
      <c r="BE20" s="28"/>
      <c r="BF20" s="28"/>
    </row>
    <row r="21" spans="1:58" s="70" customFormat="1" ht="20.100000000000001" customHeight="1" x14ac:dyDescent="0.25">
      <c r="A21" s="64" t="s">
        <v>106</v>
      </c>
      <c r="B21" s="244">
        <v>42828</v>
      </c>
      <c r="C21" s="245"/>
      <c r="D21" s="266"/>
      <c r="E21" s="80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81"/>
      <c r="BE21" s="69"/>
      <c r="BF21" s="69"/>
    </row>
    <row r="22" spans="1:58" s="2" customFormat="1" ht="20.100000000000001" customHeight="1" x14ac:dyDescent="0.25">
      <c r="A22" s="152" t="s">
        <v>1</v>
      </c>
      <c r="B22" s="153"/>
      <c r="C22" s="154" t="str">
        <f>TEXT('key dates'!B12,"ddd m/d/yy")&amp;" to "&amp;TEXT('key dates'!C12,"ddd m/d/yy")</f>
        <v>N/A to N/A</v>
      </c>
      <c r="D22" s="267"/>
      <c r="E22" s="155" t="str">
        <f>IF(OR('key dates'!$C$12="N/A", 'key dates'!$B$12="N/A")," ",(IF(AND(E13&gt;='key dates'!$B$12,E13&lt;='key dates'!$C$12),"X",IF(AND('key dates'!$B$12&gt;=E$13,F$13&gt;'key dates'!$B$12),"X"," "))))</f>
        <v xml:space="preserve"> </v>
      </c>
      <c r="F22" s="50" t="str">
        <f>IF(OR('key dates'!$C$12="N/A", 'key dates'!$B$12="N/A")," ",(IF(AND(F13&gt;='key dates'!$B$12,F13&lt;='key dates'!$C$12),"X",IF(AND('key dates'!$B$12&gt;=F$13,G$13&gt;'key dates'!$B$12),"X"," "))))</f>
        <v xml:space="preserve"> </v>
      </c>
      <c r="G22" s="50" t="str">
        <f>IF(OR('key dates'!$C$12="N/A", 'key dates'!$B$12="N/A")," ",(IF(AND(G13&gt;='key dates'!$B$12,G13&lt;='key dates'!$C$12),"X",IF(AND('key dates'!$B$12&gt;=G$13,H$13&gt;'key dates'!$B$12),"X"," "))))</f>
        <v xml:space="preserve"> </v>
      </c>
      <c r="H22" s="50" t="str">
        <f>IF(OR('key dates'!$C$12="N/A", 'key dates'!$B$12="N/A")," ",(IF(AND(H13&gt;='key dates'!$B$12,H13&lt;='key dates'!$C$12),"X",IF(AND('key dates'!$B$12&gt;=H$13,I$13&gt;'key dates'!$B$12),"X"," "))))</f>
        <v xml:space="preserve"> </v>
      </c>
      <c r="I22" s="50" t="str">
        <f>IF(OR('key dates'!$C$12="N/A", 'key dates'!$B$12="N/A")," ",(IF(AND(I13&gt;='key dates'!$B$12,I13&lt;='key dates'!$C$12),"X",IF(AND('key dates'!$B$12&gt;=I$13,J$13&gt;'key dates'!$B$12),"X"," "))))</f>
        <v xml:space="preserve"> </v>
      </c>
      <c r="J22" s="50" t="str">
        <f>IF(OR('key dates'!$C$12="N/A", 'key dates'!$B$12="N/A")," ",(IF(AND(J13&gt;='key dates'!$B$12,J13&lt;='key dates'!$C$12),"X",IF(AND('key dates'!$B$12&gt;=J$13,K$13&gt;'key dates'!$B$12),"X"," "))))</f>
        <v xml:space="preserve"> </v>
      </c>
      <c r="K22" s="50" t="str">
        <f>IF(OR('key dates'!$C$12="N/A", 'key dates'!$B$12="N/A")," ",(IF(AND(K13&gt;='key dates'!$B$12,K13&lt;='key dates'!$C$12),"X",IF(AND('key dates'!$B$12&gt;=K$13,L$13&gt;'key dates'!$B$12),"X"," "))))</f>
        <v xml:space="preserve"> </v>
      </c>
      <c r="L22" s="50" t="str">
        <f>IF(OR('key dates'!$C$12="N/A", 'key dates'!$B$12="N/A")," ",(IF(AND(L13&gt;='key dates'!$B$12,L13&lt;='key dates'!$C$12),"X",IF(AND('key dates'!$B$12&gt;=L$13,M$13&gt;'key dates'!$B$12),"X"," "))))</f>
        <v xml:space="preserve"> </v>
      </c>
      <c r="M22" s="50" t="str">
        <f>IF(OR('key dates'!$C$12="N/A", 'key dates'!$B$12="N/A")," ",(IF(AND(M13&gt;='key dates'!$B$12,M13&lt;='key dates'!$C$12),"X",IF(AND('key dates'!$B$12&gt;=M$13,N$13&gt;'key dates'!$B$12),"X"," "))))</f>
        <v xml:space="preserve"> </v>
      </c>
      <c r="N22" s="50" t="str">
        <f>IF(OR('key dates'!$C$12="N/A", 'key dates'!$B$12="N/A")," ",(IF(AND(N13&gt;='key dates'!$B$12,N13&lt;='key dates'!$C$12),"X",IF(AND('key dates'!$B$12&gt;=N$13,O$13&gt;'key dates'!$B$12),"X"," "))))</f>
        <v xml:space="preserve"> </v>
      </c>
      <c r="O22" s="50" t="str">
        <f>IF(OR('key dates'!$C$12="N/A", 'key dates'!$B$12="N/A")," ",(IF(AND(O13&gt;='key dates'!$B$12,O13&lt;='key dates'!$C$12),"X",IF(AND('key dates'!$B$12&gt;=O$13,P$13&gt;'key dates'!$B$12),"X"," "))))</f>
        <v xml:space="preserve"> </v>
      </c>
      <c r="P22" s="50" t="str">
        <f>IF(OR('key dates'!$C$12="N/A", 'key dates'!$B$12="N/A")," ",(IF(AND(P13&gt;='key dates'!$B$12,P13&lt;='key dates'!$C$12),"X",IF(AND('key dates'!$B$12&gt;=P$13,Q$13&gt;'key dates'!$B$12),"X"," "))))</f>
        <v xml:space="preserve"> </v>
      </c>
      <c r="Q22" s="50" t="str">
        <f>IF(OR('key dates'!$C$12="N/A", 'key dates'!$B$12="N/A")," ",(IF(AND(Q13&gt;='key dates'!$B$12,Q13&lt;='key dates'!$C$12),"X",IF(AND('key dates'!$B$12&gt;=Q$13,R$13&gt;'key dates'!$B$12),"X"," "))))</f>
        <v xml:space="preserve"> </v>
      </c>
      <c r="R22" s="50" t="str">
        <f>IF(OR('key dates'!$C$12="N/A", 'key dates'!$B$12="N/A")," ",(IF(AND(R13&gt;='key dates'!$B$12,R13&lt;='key dates'!$C$12),"X",IF(AND('key dates'!$B$12&gt;=R$13,S$13&gt;'key dates'!$B$12),"X"," "))))</f>
        <v xml:space="preserve"> </v>
      </c>
      <c r="S22" s="50" t="str">
        <f>IF(OR('key dates'!$C$12="N/A", 'key dates'!$B$12="N/A")," ",(IF(AND(S13&gt;='key dates'!$B$12,S13&lt;='key dates'!$C$12),"X",IF(AND('key dates'!$B$12&gt;=S$13,T$13&gt;'key dates'!$B$12),"X"," "))))</f>
        <v xml:space="preserve"> </v>
      </c>
      <c r="T22" s="50" t="str">
        <f>IF(OR('key dates'!$C$12="N/A", 'key dates'!$B$12="N/A")," ",(IF(AND(T13&gt;='key dates'!$B$12,T13&lt;='key dates'!$C$12),"X",IF(AND('key dates'!$B$12&gt;=T$13,U$13&gt;'key dates'!$B$12),"X"," "))))</f>
        <v xml:space="preserve"> </v>
      </c>
      <c r="U22" s="50" t="str">
        <f>IF(OR('key dates'!$C$12="N/A", 'key dates'!$B$12="N/A")," ",(IF(AND(U13&gt;='key dates'!$B$12,U13&lt;='key dates'!$C$12),"X",IF(AND('key dates'!$B$12&gt;=U$13,V$13&gt;'key dates'!$B$12),"X"," "))))</f>
        <v xml:space="preserve"> </v>
      </c>
      <c r="V22" s="50" t="str">
        <f>IF(OR('key dates'!$C$12="N/A", 'key dates'!$B$12="N/A")," ",(IF(AND(V13&gt;='key dates'!$B$12,V13&lt;='key dates'!$C$12),"X",IF(AND('key dates'!$B$12&gt;=V$13,W$13&gt;'key dates'!$B$12),"X"," "))))</f>
        <v xml:space="preserve"> </v>
      </c>
      <c r="W22" s="50" t="str">
        <f>IF(OR('key dates'!$C$12="N/A", 'key dates'!$B$12="N/A")," ",(IF(AND(W13&gt;='key dates'!$B$12,W13&lt;='key dates'!$C$12),"X",IF(AND('key dates'!$B$12&gt;=W$13,X$13&gt;'key dates'!$B$12),"X"," "))))</f>
        <v xml:space="preserve"> </v>
      </c>
      <c r="X22" s="50" t="str">
        <f>IF(OR('key dates'!$C$12="N/A", 'key dates'!$B$12="N/A")," ",(IF(AND(X13&gt;='key dates'!$B$12,X13&lt;='key dates'!$C$12),"X",IF(AND('key dates'!$B$12&gt;=X$13,Y$13&gt;'key dates'!$B$12),"X"," "))))</f>
        <v xml:space="preserve"> </v>
      </c>
      <c r="Y22" s="50" t="str">
        <f>IF(OR('key dates'!$C$12="N/A", 'key dates'!$B$12="N/A")," ",(IF(AND(Y13&gt;='key dates'!$B$12,Y13&lt;='key dates'!$C$12),"X",IF(AND('key dates'!$B$12&gt;=Y$13,Z$13&gt;'key dates'!$B$12),"X"," "))))</f>
        <v xml:space="preserve"> </v>
      </c>
      <c r="Z22" s="50" t="str">
        <f>IF(OR('key dates'!$C$12="N/A", 'key dates'!$B$12="N/A")," ",(IF(AND(Z13&gt;='key dates'!$B$12,Z13&lt;='key dates'!$C$12),"X",IF(AND('key dates'!$B$12&gt;=Z$13,AA$13&gt;'key dates'!$B$12),"X"," "))))</f>
        <v xml:space="preserve"> </v>
      </c>
      <c r="AA22" s="50" t="str">
        <f>IF(OR('key dates'!$C$12="N/A", 'key dates'!$B$12="N/A")," ",(IF(AND(AA13&gt;='key dates'!$B$12,AA13&lt;='key dates'!$C$12),"X",IF(AND('key dates'!$B$12&gt;=AA$13,AB$13&gt;'key dates'!$B$12),"X"," "))))</f>
        <v xml:space="preserve"> </v>
      </c>
      <c r="AB22" s="50" t="str">
        <f>IF(OR('key dates'!$C$12="N/A", 'key dates'!$B$12="N/A")," ",(IF(AND(AB13&gt;='key dates'!$B$12,AB13&lt;='key dates'!$C$12),"X",IF(AND('key dates'!$B$12&gt;=AB$13,AC$13&gt;'key dates'!$B$12),"X"," "))))</f>
        <v xml:space="preserve"> </v>
      </c>
      <c r="AC22" s="50" t="str">
        <f>IF(OR('key dates'!$C$12="N/A", 'key dates'!$B$12="N/A")," ",(IF(AND(AC13&gt;='key dates'!$B$12,AC13&lt;='key dates'!$C$12),"X",IF(AND('key dates'!$B$12&gt;=AC$13,AD$13&gt;'key dates'!$B$12),"X"," "))))</f>
        <v xml:space="preserve"> </v>
      </c>
      <c r="AD22" s="50" t="str">
        <f>IF(OR('key dates'!$C$12="N/A", 'key dates'!$B$12="N/A")," ",(IF(AND(AD13&gt;='key dates'!$B$12,AD13&lt;='key dates'!$C$12),"X",IF(AND('key dates'!$B$12&gt;=AD$13,AE$13&gt;'key dates'!$B$12),"X"," "))))</f>
        <v xml:space="preserve"> </v>
      </c>
      <c r="AE22" s="50" t="str">
        <f>IF(OR('key dates'!$C$12="N/A", 'key dates'!$B$12="N/A")," ",(IF(AND(AE13&gt;='key dates'!$B$12,AE13&lt;='key dates'!$C$12),"X",IF(AND('key dates'!$B$12&gt;=AE$13,AF$13&gt;'key dates'!$B$12),"X"," "))))</f>
        <v xml:space="preserve"> </v>
      </c>
      <c r="AF22" s="50" t="str">
        <f>IF(OR('key dates'!$C$12="N/A", 'key dates'!$B$12="N/A")," ",(IF(AND(AF13&gt;='key dates'!$B$12,AF13&lt;='key dates'!$C$12),"X",IF(AND('key dates'!$B$12&gt;=AF$13,AG$13&gt;'key dates'!$B$12),"X"," "))))</f>
        <v xml:space="preserve"> </v>
      </c>
      <c r="AG22" s="50" t="str">
        <f>IF(OR('key dates'!$C$12="N/A", 'key dates'!$B$12="N/A")," ",(IF(AND(AG13&gt;='key dates'!$B$12,AG13&lt;='key dates'!$C$12),"X",IF(AND('key dates'!$B$12&gt;=AG$13,AH$13&gt;'key dates'!$B$12),"X"," "))))</f>
        <v xml:space="preserve"> </v>
      </c>
      <c r="AH22" s="50" t="str">
        <f>IF(OR('key dates'!$C$12="N/A", 'key dates'!$B$12="N/A")," ",(IF(AND(AH13&gt;='key dates'!$B$12,AH13&lt;='key dates'!$C$12),"X",IF(AND('key dates'!$B$12&gt;=AH$13,AI$13&gt;'key dates'!$B$12),"X"," "))))</f>
        <v xml:space="preserve"> </v>
      </c>
      <c r="AI22" s="50" t="str">
        <f>IF(OR('key dates'!$C$12="N/A", 'key dates'!$B$12="N/A")," ",(IF(AND(AI13&gt;='key dates'!$B$12,AI13&lt;='key dates'!$C$12),"X",IF(AND('key dates'!$B$12&gt;=AI$13,AJ$13&gt;'key dates'!$B$12),"X"," "))))</f>
        <v xml:space="preserve"> </v>
      </c>
      <c r="AJ22" s="50" t="str">
        <f>IF(OR('key dates'!$C$12="N/A", 'key dates'!$B$12="N/A")," ",(IF(AND(AJ13&gt;='key dates'!$B$12,AJ13&lt;='key dates'!$C$12),"X",IF(AND('key dates'!$B$12&gt;=AJ$13,AK$13&gt;'key dates'!$B$12),"X"," "))))</f>
        <v xml:space="preserve"> </v>
      </c>
      <c r="AK22" s="50" t="str">
        <f>IF(OR('key dates'!$C$12="N/A", 'key dates'!$B$12="N/A")," ",(IF(AND(AK13&gt;='key dates'!$B$12,AK13&lt;='key dates'!$C$12),"X",IF(AND('key dates'!$B$12&gt;=AK$13,AL$13&gt;'key dates'!$B$12),"X"," "))))</f>
        <v xml:space="preserve"> </v>
      </c>
      <c r="AL22" s="50" t="str">
        <f>IF(OR('key dates'!$C$12="N/A", 'key dates'!$B$12="N/A")," ",(IF(AND(AL13&gt;='key dates'!$B$12,AL13&lt;='key dates'!$C$12),"X",IF(AND('key dates'!$B$12&gt;=AL$13,AM$13&gt;'key dates'!$B$12),"X"," "))))</f>
        <v xml:space="preserve"> </v>
      </c>
      <c r="AM22" s="50" t="str">
        <f>IF(OR('key dates'!$C$12="N/A", 'key dates'!$B$12="N/A")," ",(IF(AND(AM13&gt;='key dates'!$B$12,AM13&lt;='key dates'!$C$12),"X",IF(AND('key dates'!$B$12&gt;=AM$13,AN$13&gt;'key dates'!$B$12),"X"," "))))</f>
        <v xml:space="preserve"> </v>
      </c>
      <c r="AN22" s="50" t="str">
        <f>IF(OR('key dates'!$C$12="N/A", 'key dates'!$B$12="N/A")," ",(IF(AND(AN13&gt;='key dates'!$B$12,AN13&lt;='key dates'!$C$12),"X",IF(AND('key dates'!$B$12&gt;=AN$13,AO$13&gt;'key dates'!$B$12),"X"," "))))</f>
        <v xml:space="preserve"> </v>
      </c>
      <c r="AO22" s="50" t="str">
        <f>IF(OR('key dates'!$C$12="N/A", 'key dates'!$B$12="N/A")," ",(IF(AND(AO13&gt;='key dates'!$B$12,AO13&lt;='key dates'!$C$12),"X",IF(AND('key dates'!$B$12&gt;=AO$13,AP$13&gt;'key dates'!$B$12),"X"," "))))</f>
        <v xml:space="preserve"> </v>
      </c>
      <c r="AP22" s="50" t="str">
        <f>IF(OR('key dates'!$C$12="N/A", 'key dates'!$B$12="N/A")," ",(IF(AND(AP13&gt;='key dates'!$B$12,AP13&lt;='key dates'!$C$12),"X",IF(AND('key dates'!$B$12&gt;=AP$13,AQ$13&gt;'key dates'!$B$12),"X"," "))))</f>
        <v xml:space="preserve"> </v>
      </c>
      <c r="AQ22" s="50" t="str">
        <f>IF(OR('key dates'!$C$12="N/A", 'key dates'!$B$12="N/A")," ",(IF(AND(AQ13&gt;='key dates'!$B$12,AQ13&lt;='key dates'!$C$12),"X",IF(AND('key dates'!$B$12&gt;=AQ$13,AR$13&gt;'key dates'!$B$12),"X"," "))))</f>
        <v xml:space="preserve"> </v>
      </c>
      <c r="AR22" s="50" t="str">
        <f>IF(OR('key dates'!$C$12="N/A", 'key dates'!$B$12="N/A")," ",(IF(AND(AR13&gt;='key dates'!$B$12,AR13&lt;='key dates'!$C$12),"X",IF(AND('key dates'!$B$12&gt;=AR$13,AS$13&gt;'key dates'!$B$12),"X"," "))))</f>
        <v xml:space="preserve"> </v>
      </c>
      <c r="AS22" s="50" t="str">
        <f>IF(OR('key dates'!$C$12="N/A", 'key dates'!$B$12="N/A")," ",(IF(AND(AS13&gt;='key dates'!$B$12,AS13&lt;='key dates'!$C$12),"X",IF(AND('key dates'!$B$12&gt;=AS$13,AT$13&gt;'key dates'!$B$12),"X"," "))))</f>
        <v xml:space="preserve"> </v>
      </c>
      <c r="AT22" s="50" t="str">
        <f>IF(OR('key dates'!$C$12="N/A", 'key dates'!$B$12="N/A")," ",(IF(AND(AT13&gt;='key dates'!$B$12,AT13&lt;='key dates'!$C$12),"X",IF(AND('key dates'!$B$12&gt;=AT$13,AU$13&gt;'key dates'!$B$12),"X"," "))))</f>
        <v xml:space="preserve"> </v>
      </c>
      <c r="AU22" s="50" t="str">
        <f>IF(OR('key dates'!$C$12="N/A", 'key dates'!$B$12="N/A")," ",(IF(AND(AU13&gt;='key dates'!$B$12,AU13&lt;='key dates'!$C$12),"X",IF(AND('key dates'!$B$12&gt;=AU$13,AV$13&gt;'key dates'!$B$12),"X"," "))))</f>
        <v xml:space="preserve"> </v>
      </c>
      <c r="AV22" s="50" t="str">
        <f>IF(OR('key dates'!$C$12="N/A", 'key dates'!$B$12="N/A")," ",(IF(AND(AV13&gt;='key dates'!$B$12,AV13&lt;='key dates'!$C$12),"X",IF(AND('key dates'!$B$12&gt;=AV$13,AW$13&gt;'key dates'!$B$12),"X"," "))))</f>
        <v xml:space="preserve"> </v>
      </c>
      <c r="AW22" s="50" t="str">
        <f>IF(OR('key dates'!$C$12="N/A", 'key dates'!$B$12="N/A")," ",(IF(AND(AW13&gt;='key dates'!$B$12,AW13&lt;='key dates'!$C$12),"X",IF(AND('key dates'!$B$12&gt;=AW$13,AX$13&gt;'key dates'!$B$12),"X"," "))))</f>
        <v xml:space="preserve"> </v>
      </c>
      <c r="AX22" s="50" t="str">
        <f>IF(OR('key dates'!$C$12="N/A", 'key dates'!$B$12="N/A")," ",(IF(AND(AX13&gt;='key dates'!$B$12,AX13&lt;='key dates'!$C$12),"X",IF(AND('key dates'!$B$12&gt;=AX$13,AY$13&gt;'key dates'!$B$12),"X"," "))))</f>
        <v xml:space="preserve"> </v>
      </c>
      <c r="AY22" s="50" t="str">
        <f>IF(OR('key dates'!$C$12="N/A", 'key dates'!$B$12="N/A")," ",(IF(AND(AY13&gt;='key dates'!$B$12,AY13&lt;='key dates'!$C$12),"X",IF(AND('key dates'!$B$12&gt;=AY$13,AZ$13&gt;'key dates'!$B$12),"X"," "))))</f>
        <v xml:space="preserve"> </v>
      </c>
      <c r="AZ22" s="50" t="str">
        <f>IF(OR('key dates'!$C$12="N/A", 'key dates'!$B$12="N/A")," ",(IF(AND(AZ13&gt;='key dates'!$B$12,AZ13&lt;='key dates'!$C$12),"X",IF(AND('key dates'!$B$12&gt;=AZ$13,BA$13&gt;'key dates'!$B$12),"X"," "))))</f>
        <v xml:space="preserve"> </v>
      </c>
      <c r="BA22" s="50" t="str">
        <f>IF(OR('key dates'!$C$12="N/A", 'key dates'!$B$12="N/A")," ",(IF(AND(BA13&gt;='key dates'!$B$12,BA13&lt;='key dates'!$C$12),"X",IF(AND('key dates'!$B$12&gt;=BA$13,BB$13&gt;'key dates'!$B$12),"X"," "))))</f>
        <v xml:space="preserve"> </v>
      </c>
      <c r="BB22" s="50" t="str">
        <f>IF(OR('key dates'!$C$12="N/A", 'key dates'!$B$12="N/A")," ",(IF(AND(BB13&gt;='key dates'!$B$12,BB13&lt;='key dates'!$C$12),"X",IF(AND('key dates'!$B$12&gt;=BB$13,BC$13&gt;'key dates'!$B$12),"X"," "))))</f>
        <v xml:space="preserve"> </v>
      </c>
      <c r="BC22" s="50" t="str">
        <f>IF(OR('key dates'!$C$12="N/A", 'key dates'!$B$12="N/A")," ",(IF(AND(BC13&gt;='key dates'!$B$12,BC13&lt;='key dates'!$C$12),"X",IF(AND('key dates'!$B$12&gt;=BC$13,BD$13&gt;'key dates'!$B$12),"X"," "))))</f>
        <v xml:space="preserve"> </v>
      </c>
      <c r="BD22" s="62" t="str">
        <f>IF(OR('key dates'!$C$12="N/A", 'key dates'!$B$12="N/A")," ",(IF(AND(BD13&gt;='key dates'!$B$12,BD13&lt;='key dates'!$C$12),"X",IF(AND('key dates'!$B$12&gt;=BD$13,BE$13&gt;'key dates'!$B$12),"X"," "))))</f>
        <v xml:space="preserve"> </v>
      </c>
      <c r="BE22" s="28">
        <f t="shared" ref="BE22:BE85" si="7">COUNTIF(D22:BD22,"=X")</f>
        <v>0</v>
      </c>
      <c r="BF22" s="41"/>
    </row>
    <row r="23" spans="1:58" s="84" customFormat="1" ht="20.100000000000001" customHeight="1" thickBot="1" x14ac:dyDescent="0.3">
      <c r="A23" s="163" t="s">
        <v>8</v>
      </c>
      <c r="B23" s="164"/>
      <c r="C23" s="165">
        <f>ROUND('key dates'!D13,0)</f>
        <v>10</v>
      </c>
      <c r="D23" s="166"/>
      <c r="E23" s="167"/>
      <c r="F23" s="168"/>
      <c r="G23" s="168"/>
      <c r="H23" s="168"/>
      <c r="I23" s="168"/>
      <c r="J23" s="168" t="s">
        <v>16</v>
      </c>
      <c r="K23" s="168" t="s">
        <v>16</v>
      </c>
      <c r="L23" s="168" t="s">
        <v>16</v>
      </c>
      <c r="M23" s="168" t="s">
        <v>59</v>
      </c>
      <c r="N23" s="168" t="s">
        <v>59</v>
      </c>
      <c r="O23" s="168" t="s">
        <v>59</v>
      </c>
      <c r="P23" s="168" t="s">
        <v>59</v>
      </c>
      <c r="Q23" s="168" t="s">
        <v>59</v>
      </c>
      <c r="R23" s="168" t="s">
        <v>59</v>
      </c>
      <c r="S23" s="168" t="s">
        <v>59</v>
      </c>
      <c r="T23" s="168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70"/>
      <c r="BE23" s="82">
        <f t="shared" si="7"/>
        <v>10</v>
      </c>
      <c r="BF23" s="83"/>
    </row>
    <row r="24" spans="1:58" s="1" customFormat="1" ht="20.100000000000001" customHeight="1" thickTop="1" x14ac:dyDescent="0.25">
      <c r="A24" s="156" t="str">
        <f>'key dates'!A17</f>
        <v>MOBILIZATION</v>
      </c>
      <c r="B24" s="157"/>
      <c r="C24" s="158">
        <f>ROUND('key dates'!D17,0)</f>
        <v>1</v>
      </c>
      <c r="D24" s="159"/>
      <c r="E24" s="160"/>
      <c r="F24" s="161"/>
      <c r="G24" s="161" t="s">
        <v>59</v>
      </c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214"/>
      <c r="BE24" s="28">
        <f t="shared" si="7"/>
        <v>1</v>
      </c>
      <c r="BF24" s="28"/>
    </row>
    <row r="25" spans="1:58" s="70" customFormat="1" ht="20.100000000000001" customHeight="1" x14ac:dyDescent="0.25">
      <c r="A25" s="73" t="str">
        <f>'key dates'!A18</f>
        <v>CLEAR AND GRUB</v>
      </c>
      <c r="B25" s="74"/>
      <c r="C25" s="75">
        <f>ROUND('key dates'!D18,0)</f>
        <v>1</v>
      </c>
      <c r="D25" s="119"/>
      <c r="E25" s="120"/>
      <c r="F25" s="121"/>
      <c r="G25" s="121"/>
      <c r="H25" s="121" t="s">
        <v>59</v>
      </c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215"/>
      <c r="BE25" s="69">
        <f t="shared" si="7"/>
        <v>1</v>
      </c>
      <c r="BF25" s="69"/>
    </row>
    <row r="26" spans="1:58" s="1" customFormat="1" ht="20.100000000000001" customHeight="1" x14ac:dyDescent="0.25">
      <c r="A26" s="44" t="str">
        <f>'key dates'!A19</f>
        <v>EARTH EXCAVATION</v>
      </c>
      <c r="B26" s="45"/>
      <c r="C26" s="46">
        <f>ROUND('key dates'!D19,0)</f>
        <v>5</v>
      </c>
      <c r="D26" s="123"/>
      <c r="E26" s="116"/>
      <c r="F26" s="117"/>
      <c r="G26" s="117"/>
      <c r="H26" s="117"/>
      <c r="I26" s="117" t="s">
        <v>59</v>
      </c>
      <c r="J26" s="117"/>
      <c r="K26" s="117"/>
      <c r="L26" s="117"/>
      <c r="M26" s="117"/>
      <c r="N26" s="117"/>
      <c r="O26" s="117"/>
      <c r="P26" s="117"/>
      <c r="Q26" s="117"/>
      <c r="R26" s="117"/>
      <c r="S26" s="117" t="s">
        <v>59</v>
      </c>
      <c r="T26" s="117" t="s">
        <v>59</v>
      </c>
      <c r="U26" s="118"/>
      <c r="V26" s="118"/>
      <c r="W26" s="118"/>
      <c r="X26" s="118"/>
      <c r="Y26" s="118"/>
      <c r="Z26" s="118"/>
      <c r="AA26" s="118"/>
      <c r="AB26" s="118"/>
      <c r="AC26" s="118" t="s">
        <v>59</v>
      </c>
      <c r="AD26" s="118" t="s">
        <v>59</v>
      </c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216"/>
      <c r="BE26" s="28">
        <f t="shared" si="7"/>
        <v>5</v>
      </c>
      <c r="BF26" s="28"/>
    </row>
    <row r="27" spans="1:58" s="70" customFormat="1" ht="20.100000000000001" customHeight="1" x14ac:dyDescent="0.25">
      <c r="A27" s="73" t="str">
        <f>'key dates'!A20</f>
        <v>DRAINAGE STRUCTURES</v>
      </c>
      <c r="B27" s="74"/>
      <c r="C27" s="75">
        <f>ROUND('key dates'!D20,0)</f>
        <v>2</v>
      </c>
      <c r="D27" s="119"/>
      <c r="E27" s="120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2"/>
      <c r="V27" s="122"/>
      <c r="W27" s="122" t="s">
        <v>59</v>
      </c>
      <c r="X27" s="122"/>
      <c r="Y27" s="122"/>
      <c r="Z27" s="122"/>
      <c r="AA27" s="122"/>
      <c r="AB27" s="122"/>
      <c r="AC27" s="122"/>
      <c r="AD27" s="122"/>
      <c r="AE27" s="121"/>
      <c r="AF27" s="121"/>
      <c r="AG27" s="121" t="s">
        <v>59</v>
      </c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215"/>
      <c r="BE27" s="69">
        <f t="shared" si="7"/>
        <v>2</v>
      </c>
      <c r="BF27" s="69"/>
    </row>
    <row r="28" spans="1:58" s="1" customFormat="1" ht="20.100000000000001" customHeight="1" x14ac:dyDescent="0.25">
      <c r="A28" s="44" t="str">
        <f>'key dates'!A21</f>
        <v>STORM PIPE</v>
      </c>
      <c r="B28" s="45"/>
      <c r="C28" s="46">
        <f>ROUND('key dates'!D21,0)</f>
        <v>3</v>
      </c>
      <c r="D28" s="123"/>
      <c r="E28" s="116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8"/>
      <c r="V28" s="118"/>
      <c r="W28" s="118" t="s">
        <v>59</v>
      </c>
      <c r="X28" s="118"/>
      <c r="Y28" s="118"/>
      <c r="Z28" s="118"/>
      <c r="AA28" s="118"/>
      <c r="AB28" s="118"/>
      <c r="AC28" s="118"/>
      <c r="AD28" s="118"/>
      <c r="AE28" s="117"/>
      <c r="AF28" s="117"/>
      <c r="AG28" s="117" t="s">
        <v>59</v>
      </c>
      <c r="AH28" s="117" t="s">
        <v>59</v>
      </c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216"/>
      <c r="BE28" s="28">
        <f t="shared" si="7"/>
        <v>3</v>
      </c>
      <c r="BF28" s="28"/>
    </row>
    <row r="29" spans="1:58" s="70" customFormat="1" ht="20.100000000000001" customHeight="1" x14ac:dyDescent="0.25">
      <c r="A29" s="73" t="str">
        <f>'key dates'!A22</f>
        <v>WATERMAIN</v>
      </c>
      <c r="B29" s="74"/>
      <c r="C29" s="75">
        <f>ROUND('key dates'!D22,0)</f>
        <v>0</v>
      </c>
      <c r="D29" s="119"/>
      <c r="E29" s="120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215"/>
      <c r="BE29" s="69">
        <f t="shared" si="7"/>
        <v>0</v>
      </c>
      <c r="BF29" s="69"/>
    </row>
    <row r="30" spans="1:58" s="1" customFormat="1" ht="20.100000000000001" customHeight="1" x14ac:dyDescent="0.25">
      <c r="A30" s="44" t="str">
        <f>'key dates'!A23</f>
        <v>FORMATION OF SUBGRADE</v>
      </c>
      <c r="B30" s="45"/>
      <c r="C30" s="46">
        <f>ROUND('key dates'!D23,0)</f>
        <v>2</v>
      </c>
      <c r="D30" s="123"/>
      <c r="E30" s="116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8"/>
      <c r="V30" s="118"/>
      <c r="W30" s="118"/>
      <c r="X30" s="118" t="s">
        <v>59</v>
      </c>
      <c r="Y30" s="118"/>
      <c r="Z30" s="118"/>
      <c r="AA30" s="118"/>
      <c r="AB30" s="118"/>
      <c r="AC30" s="118"/>
      <c r="AD30" s="118"/>
      <c r="AE30" s="117"/>
      <c r="AF30" s="117"/>
      <c r="AG30" s="117"/>
      <c r="AH30" s="117"/>
      <c r="AI30" s="117" t="s">
        <v>59</v>
      </c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216"/>
      <c r="BE30" s="28">
        <f t="shared" si="7"/>
        <v>2</v>
      </c>
      <c r="BF30" s="28"/>
    </row>
    <row r="31" spans="1:58" s="70" customFormat="1" ht="20.100000000000001" customHeight="1" x14ac:dyDescent="0.25">
      <c r="A31" s="85" t="str">
        <f>'key dates'!A24</f>
        <v>SUBBASE/PROCESSED AGGREGATE BASE</v>
      </c>
      <c r="B31" s="74"/>
      <c r="C31" s="75">
        <f>ROUND('key dates'!D24,0)</f>
        <v>2</v>
      </c>
      <c r="D31" s="119"/>
      <c r="E31" s="120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2"/>
      <c r="V31" s="122"/>
      <c r="W31" s="122"/>
      <c r="X31" s="122" t="s">
        <v>59</v>
      </c>
      <c r="Y31" s="122"/>
      <c r="Z31" s="122"/>
      <c r="AA31" s="122"/>
      <c r="AB31" s="122"/>
      <c r="AC31" s="122"/>
      <c r="AD31" s="122"/>
      <c r="AE31" s="121"/>
      <c r="AF31" s="121"/>
      <c r="AG31" s="121"/>
      <c r="AH31" s="121"/>
      <c r="AI31" s="121" t="s">
        <v>59</v>
      </c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215"/>
      <c r="BE31" s="69">
        <f t="shared" si="7"/>
        <v>2</v>
      </c>
      <c r="BF31" s="69"/>
    </row>
    <row r="32" spans="1:58" s="1" customFormat="1" ht="20.100000000000001" customHeight="1" x14ac:dyDescent="0.25">
      <c r="A32" s="44" t="str">
        <f>'key dates'!A25</f>
        <v>MILLING</v>
      </c>
      <c r="B32" s="45"/>
      <c r="C32" s="46">
        <f>ROUND('key dates'!D25,0)</f>
        <v>1</v>
      </c>
      <c r="D32" s="123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8"/>
      <c r="V32" s="118"/>
      <c r="W32" s="118"/>
      <c r="X32" s="118"/>
      <c r="Y32" s="118" t="s">
        <v>59</v>
      </c>
      <c r="Z32" s="118"/>
      <c r="AA32" s="118"/>
      <c r="AB32" s="118"/>
      <c r="AC32" s="118"/>
      <c r="AD32" s="118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216"/>
      <c r="BE32" s="28">
        <f t="shared" si="7"/>
        <v>1</v>
      </c>
      <c r="BF32" s="28"/>
    </row>
    <row r="33" spans="1:58" s="72" customFormat="1" ht="20.100000000000001" customHeight="1" x14ac:dyDescent="0.25">
      <c r="A33" s="73" t="str">
        <f>'key dates'!A26</f>
        <v>HMA S1</v>
      </c>
      <c r="B33" s="74"/>
      <c r="C33" s="75">
        <f>ROUND('key dates'!D26,0)</f>
        <v>2</v>
      </c>
      <c r="D33" s="119"/>
      <c r="E33" s="120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2"/>
      <c r="V33" s="122"/>
      <c r="W33" s="122"/>
      <c r="X33" s="122"/>
      <c r="Y33" s="122"/>
      <c r="Z33" s="122" t="s">
        <v>59</v>
      </c>
      <c r="AA33" s="122"/>
      <c r="AB33" s="122"/>
      <c r="AC33" s="122"/>
      <c r="AD33" s="122"/>
      <c r="AE33" s="121"/>
      <c r="AF33" s="121"/>
      <c r="AG33" s="121"/>
      <c r="AH33" s="121"/>
      <c r="AI33" s="121"/>
      <c r="AJ33" s="121"/>
      <c r="AK33" s="121" t="s">
        <v>59</v>
      </c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215"/>
      <c r="BE33" s="69">
        <f t="shared" si="7"/>
        <v>2</v>
      </c>
      <c r="BF33" s="71"/>
    </row>
    <row r="34" spans="1:58" s="1" customFormat="1" ht="20.100000000000001" customHeight="1" x14ac:dyDescent="0.25">
      <c r="A34" s="44" t="str">
        <f>'key dates'!A27</f>
        <v>HMA S0.5</v>
      </c>
      <c r="B34" s="45"/>
      <c r="C34" s="46">
        <f>ROUND('key dates'!D27,0)</f>
        <v>2</v>
      </c>
      <c r="D34" s="123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8"/>
      <c r="V34" s="118"/>
      <c r="W34" s="118"/>
      <c r="X34" s="118"/>
      <c r="Y34" s="118"/>
      <c r="Z34" s="118" t="s">
        <v>59</v>
      </c>
      <c r="AA34" s="118"/>
      <c r="AB34" s="118"/>
      <c r="AC34" s="118"/>
      <c r="AD34" s="118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 t="s">
        <v>59</v>
      </c>
      <c r="BA34" s="117"/>
      <c r="BB34" s="117"/>
      <c r="BC34" s="117"/>
      <c r="BD34" s="216"/>
      <c r="BE34" s="28">
        <f t="shared" si="7"/>
        <v>2</v>
      </c>
      <c r="BF34" s="28"/>
    </row>
    <row r="35" spans="1:58" s="70" customFormat="1" ht="20.100000000000001" customHeight="1" x14ac:dyDescent="0.25">
      <c r="A35" s="73" t="str">
        <f>'key dates'!A28</f>
        <v>SIDEWALK</v>
      </c>
      <c r="B35" s="74"/>
      <c r="C35" s="75">
        <f>ROUND('key dates'!D28,0)</f>
        <v>0</v>
      </c>
      <c r="D35" s="119"/>
      <c r="E35" s="120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215"/>
      <c r="BE35" s="69">
        <f t="shared" si="7"/>
        <v>0</v>
      </c>
      <c r="BF35" s="69"/>
    </row>
    <row r="36" spans="1:58" s="1" customFormat="1" ht="20.100000000000001" customHeight="1" x14ac:dyDescent="0.25">
      <c r="A36" s="44" t="str">
        <f>'key dates'!A29</f>
        <v>TRAFFIC SIGNAL</v>
      </c>
      <c r="B36" s="45"/>
      <c r="C36" s="46">
        <f>ROUND('key dates'!D29,0)</f>
        <v>0</v>
      </c>
      <c r="D36" s="123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216"/>
      <c r="BE36" s="28">
        <f t="shared" si="7"/>
        <v>0</v>
      </c>
      <c r="BF36" s="28"/>
    </row>
    <row r="37" spans="1:58" s="70" customFormat="1" ht="20.100000000000001" customHeight="1" x14ac:dyDescent="0.25">
      <c r="A37" s="73" t="str">
        <f>'key dates'!A30</f>
        <v>TEMP PAVE MARK FOR WINTER</v>
      </c>
      <c r="B37" s="74"/>
      <c r="C37" s="75">
        <f>ROUND('key dates'!D30,0)</f>
        <v>0</v>
      </c>
      <c r="D37" s="119"/>
      <c r="E37" s="120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215"/>
      <c r="BE37" s="69">
        <f t="shared" si="7"/>
        <v>0</v>
      </c>
      <c r="BF37" s="69"/>
    </row>
    <row r="38" spans="1:58" s="1" customFormat="1" ht="20.100000000000001" customHeight="1" x14ac:dyDescent="0.25">
      <c r="A38" s="44" t="str">
        <f>'key dates'!A31</f>
        <v>TRAFFIC SIGNS/PAVE MARKINGS</v>
      </c>
      <c r="B38" s="45"/>
      <c r="C38" s="46">
        <f>ROUND('key dates'!D31,0)</f>
        <v>2</v>
      </c>
      <c r="D38" s="123"/>
      <c r="E38" s="116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8"/>
      <c r="V38" s="118"/>
      <c r="W38" s="118"/>
      <c r="X38" s="118"/>
      <c r="Y38" s="118"/>
      <c r="Z38" s="118"/>
      <c r="AA38" s="118" t="s">
        <v>59</v>
      </c>
      <c r="AB38" s="118"/>
      <c r="AC38" s="118"/>
      <c r="AD38" s="118"/>
      <c r="AE38" s="117"/>
      <c r="AF38" s="117"/>
      <c r="AG38" s="117"/>
      <c r="AH38" s="117"/>
      <c r="AI38" s="117"/>
      <c r="AJ38" s="117"/>
      <c r="AK38" s="117"/>
      <c r="AL38" s="117" t="s">
        <v>59</v>
      </c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216"/>
      <c r="BE38" s="28">
        <f t="shared" si="7"/>
        <v>2</v>
      </c>
      <c r="BF38" s="28"/>
    </row>
    <row r="39" spans="1:58" s="70" customFormat="1" ht="20.100000000000001" customHeight="1" x14ac:dyDescent="0.25">
      <c r="A39" s="73" t="str">
        <f>'key dates'!A32</f>
        <v>TOP SOIL/TURF ESTABLISHMENT</v>
      </c>
      <c r="B39" s="74"/>
      <c r="C39" s="75">
        <f>ROUND('key dates'!D32,0)</f>
        <v>1</v>
      </c>
      <c r="D39" s="119"/>
      <c r="E39" s="120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1"/>
      <c r="AF39" s="121"/>
      <c r="AG39" s="121"/>
      <c r="AH39" s="121"/>
      <c r="AI39" s="121"/>
      <c r="AJ39" s="121"/>
      <c r="AK39" s="121" t="s">
        <v>59</v>
      </c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215"/>
      <c r="BE39" s="69">
        <f t="shared" si="7"/>
        <v>1</v>
      </c>
      <c r="BF39" s="69"/>
    </row>
    <row r="40" spans="1:58" s="1" customFormat="1" ht="20.100000000000001" customHeight="1" x14ac:dyDescent="0.25">
      <c r="A40" s="44" t="str">
        <f>'key dates'!A33</f>
        <v>PLANTINGS</v>
      </c>
      <c r="B40" s="45"/>
      <c r="C40" s="46">
        <f>'key dates'!D33</f>
        <v>0</v>
      </c>
      <c r="D40" s="123"/>
      <c r="E40" s="116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216"/>
      <c r="BE40" s="28">
        <f t="shared" si="7"/>
        <v>0</v>
      </c>
      <c r="BF40" s="28"/>
    </row>
    <row r="41" spans="1:58" s="70" customFormat="1" ht="20.100000000000001" customHeight="1" x14ac:dyDescent="0.25">
      <c r="A41" s="73" t="str">
        <f>'key dates'!A34</f>
        <v>UTILITY RELOCATIONS</v>
      </c>
      <c r="B41" s="74"/>
      <c r="C41" s="75">
        <f>'key dates'!D34</f>
        <v>0</v>
      </c>
      <c r="D41" s="119"/>
      <c r="E41" s="120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215"/>
      <c r="BE41" s="69">
        <f t="shared" si="7"/>
        <v>0</v>
      </c>
      <c r="BF41" s="69"/>
    </row>
    <row r="42" spans="1:58" s="1" customFormat="1" ht="20.100000000000001" customHeight="1" x14ac:dyDescent="0.25">
      <c r="A42" s="44" t="str">
        <f>'key dates'!A35</f>
        <v>MATERIAL PROCUREMENT/FABRICATION</v>
      </c>
      <c r="B42" s="45"/>
      <c r="C42" s="46">
        <f>'key dates'!D35</f>
        <v>0</v>
      </c>
      <c r="D42" s="123"/>
      <c r="E42" s="116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216"/>
      <c r="BE42" s="28">
        <f t="shared" si="7"/>
        <v>0</v>
      </c>
      <c r="BF42" s="28"/>
    </row>
    <row r="43" spans="1:58" s="70" customFormat="1" ht="20.100000000000001" customHeight="1" x14ac:dyDescent="0.25">
      <c r="A43" s="73" t="str">
        <f>'key dates'!A36</f>
        <v>HANDLING OF CONTAMINATED MATERIAL</v>
      </c>
      <c r="B43" s="74"/>
      <c r="C43" s="75">
        <f>'key dates'!D36</f>
        <v>0</v>
      </c>
      <c r="D43" s="119"/>
      <c r="E43" s="120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215"/>
      <c r="BE43" s="69">
        <f t="shared" si="7"/>
        <v>0</v>
      </c>
      <c r="BF43" s="69"/>
    </row>
    <row r="44" spans="1:58" s="1" customFormat="1" ht="20.100000000000001" customHeight="1" x14ac:dyDescent="0.25">
      <c r="A44" s="44" t="str">
        <f>'key dates'!A37</f>
        <v>BORROW</v>
      </c>
      <c r="B44" s="45"/>
      <c r="C44" s="46">
        <f>'key dates'!D37</f>
        <v>0</v>
      </c>
      <c r="D44" s="123"/>
      <c r="E44" s="116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216"/>
      <c r="BE44" s="28">
        <f t="shared" si="7"/>
        <v>0</v>
      </c>
      <c r="BF44" s="28"/>
    </row>
    <row r="45" spans="1:58" s="70" customFormat="1" ht="20.100000000000001" customHeight="1" x14ac:dyDescent="0.25">
      <c r="A45" s="73" t="str">
        <f>'key dates'!A38</f>
        <v>ROCK EX</v>
      </c>
      <c r="B45" s="74"/>
      <c r="C45" s="75">
        <f>'key dates'!D38</f>
        <v>4</v>
      </c>
      <c r="D45" s="119"/>
      <c r="E45" s="120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2" t="s">
        <v>59</v>
      </c>
      <c r="V45" s="122" t="s">
        <v>59</v>
      </c>
      <c r="W45" s="122"/>
      <c r="X45" s="122"/>
      <c r="Y45" s="122"/>
      <c r="Z45" s="122"/>
      <c r="AA45" s="122"/>
      <c r="AB45" s="122"/>
      <c r="AC45" s="122"/>
      <c r="AD45" s="122"/>
      <c r="AE45" s="121" t="s">
        <v>59</v>
      </c>
      <c r="AF45" s="121" t="s">
        <v>59</v>
      </c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215"/>
      <c r="BE45" s="69">
        <f t="shared" si="7"/>
        <v>4</v>
      </c>
      <c r="BF45" s="69"/>
    </row>
    <row r="46" spans="1:58" s="1" customFormat="1" ht="20.100000000000001" customHeight="1" x14ac:dyDescent="0.25">
      <c r="A46" s="44" t="str">
        <f>'key dates'!A39</f>
        <v>TPCBC</v>
      </c>
      <c r="B46" s="45"/>
      <c r="C46" s="46">
        <f>'key dates'!D39</f>
        <v>1</v>
      </c>
      <c r="D46" s="123"/>
      <c r="E46" s="116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 t="s">
        <v>59</v>
      </c>
      <c r="Q46" s="117"/>
      <c r="R46" s="117"/>
      <c r="S46" s="117"/>
      <c r="T46" s="117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216"/>
      <c r="BE46" s="28">
        <f t="shared" si="7"/>
        <v>1</v>
      </c>
      <c r="BF46" s="28"/>
    </row>
    <row r="47" spans="1:58" s="70" customFormat="1" ht="20.100000000000001" customHeight="1" x14ac:dyDescent="0.25">
      <c r="A47" s="73" t="str">
        <f>'key dates'!A40</f>
        <v>FILL</v>
      </c>
      <c r="B47" s="74"/>
      <c r="C47" s="75">
        <f>'key dates'!D40</f>
        <v>0</v>
      </c>
      <c r="D47" s="119"/>
      <c r="E47" s="120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215"/>
      <c r="BE47" s="69">
        <f t="shared" si="7"/>
        <v>0</v>
      </c>
      <c r="BF47" s="69"/>
    </row>
    <row r="48" spans="1:58" s="1" customFormat="1" ht="20.100000000000001" customHeight="1" x14ac:dyDescent="0.25">
      <c r="A48" s="44" t="str">
        <f>'key dates'!A41</f>
        <v>MEMBRANE</v>
      </c>
      <c r="B48" s="45"/>
      <c r="C48" s="46">
        <f>'key dates'!D41</f>
        <v>0</v>
      </c>
      <c r="D48" s="123"/>
      <c r="E48" s="116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216"/>
      <c r="BE48" s="28">
        <f t="shared" si="7"/>
        <v>0</v>
      </c>
      <c r="BF48" s="28"/>
    </row>
    <row r="49" spans="1:58" s="70" customFormat="1" ht="20.100000000000001" customHeight="1" x14ac:dyDescent="0.25">
      <c r="A49" s="73" t="str">
        <f>'key dates'!A42</f>
        <v>CURBING</v>
      </c>
      <c r="B49" s="74"/>
      <c r="C49" s="75">
        <f>'key dates'!D42</f>
        <v>2</v>
      </c>
      <c r="D49" s="119"/>
      <c r="E49" s="120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2"/>
      <c r="V49" s="122"/>
      <c r="W49" s="122"/>
      <c r="X49" s="122"/>
      <c r="Y49" s="122"/>
      <c r="Z49" s="122"/>
      <c r="AA49" s="122"/>
      <c r="AB49" s="122" t="s">
        <v>59</v>
      </c>
      <c r="AC49" s="122"/>
      <c r="AD49" s="122"/>
      <c r="AE49" s="121"/>
      <c r="AF49" s="121"/>
      <c r="AG49" s="121"/>
      <c r="AH49" s="121"/>
      <c r="AI49" s="121"/>
      <c r="AJ49" s="121"/>
      <c r="AK49" s="121"/>
      <c r="AL49" s="121"/>
      <c r="AM49" s="121" t="s">
        <v>59</v>
      </c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215"/>
      <c r="BE49" s="69">
        <f t="shared" si="7"/>
        <v>2</v>
      </c>
      <c r="BF49" s="69"/>
    </row>
    <row r="50" spans="1:58" s="1" customFormat="1" ht="20.100000000000001" customHeight="1" x14ac:dyDescent="0.25">
      <c r="A50" s="44" t="str">
        <f>'key dates'!A43</f>
        <v>GUIDERAIL</v>
      </c>
      <c r="B50" s="45"/>
      <c r="C50" s="46">
        <f>'key dates'!D43</f>
        <v>0</v>
      </c>
      <c r="D50" s="123"/>
      <c r="E50" s="116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216"/>
      <c r="BE50" s="28">
        <f t="shared" si="7"/>
        <v>0</v>
      </c>
      <c r="BF50" s="28"/>
    </row>
    <row r="51" spans="1:58" s="70" customFormat="1" ht="20.100000000000001" customHeight="1" x14ac:dyDescent="0.25">
      <c r="A51" s="73" t="str">
        <f>'key dates'!A44</f>
        <v>RIP-RAP</v>
      </c>
      <c r="B51" s="74"/>
      <c r="C51" s="75">
        <f>'key dates'!D44</f>
        <v>0</v>
      </c>
      <c r="D51" s="119"/>
      <c r="E51" s="120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215"/>
      <c r="BE51" s="69">
        <f t="shared" si="7"/>
        <v>0</v>
      </c>
      <c r="BF51" s="69"/>
    </row>
    <row r="52" spans="1:58" s="1" customFormat="1" ht="20.100000000000001" customHeight="1" x14ac:dyDescent="0.25">
      <c r="A52" s="44" t="str">
        <f>'key dates'!A45</f>
        <v>TEMPORARY SHEETING</v>
      </c>
      <c r="B52" s="45"/>
      <c r="C52" s="46">
        <f>'key dates'!D45</f>
        <v>0</v>
      </c>
      <c r="D52" s="123"/>
      <c r="E52" s="116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216"/>
      <c r="BE52" s="28">
        <f t="shared" si="7"/>
        <v>0</v>
      </c>
      <c r="BF52" s="28"/>
    </row>
    <row r="53" spans="1:58" s="70" customFormat="1" ht="20.100000000000001" customHeight="1" x14ac:dyDescent="0.25">
      <c r="A53" s="73" t="str">
        <f>'key dates'!A46</f>
        <v>COFFERDAM AND DEWATERING</v>
      </c>
      <c r="B53" s="74"/>
      <c r="C53" s="75">
        <f>'key dates'!D46</f>
        <v>0</v>
      </c>
      <c r="D53" s="119"/>
      <c r="E53" s="120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215"/>
      <c r="BE53" s="69">
        <f t="shared" si="7"/>
        <v>0</v>
      </c>
      <c r="BF53" s="69"/>
    </row>
    <row r="54" spans="1:58" s="1" customFormat="1" ht="20.100000000000001" customHeight="1" x14ac:dyDescent="0.25">
      <c r="A54" s="44" t="str">
        <f>'key dates'!A47</f>
        <v>STRUCTURE EXCAVATION</v>
      </c>
      <c r="B54" s="45"/>
      <c r="C54" s="46">
        <f>'key dates'!D47</f>
        <v>0</v>
      </c>
      <c r="D54" s="123"/>
      <c r="E54" s="116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216"/>
      <c r="BE54" s="28">
        <f t="shared" si="7"/>
        <v>0</v>
      </c>
      <c r="BF54" s="28"/>
    </row>
    <row r="55" spans="1:58" s="70" customFormat="1" ht="20.100000000000001" customHeight="1" x14ac:dyDescent="0.25">
      <c r="A55" s="73" t="str">
        <f>'key dates'!A48</f>
        <v>PILES/TEST PILES</v>
      </c>
      <c r="B55" s="74"/>
      <c r="C55" s="75">
        <f>'key dates'!D48</f>
        <v>0</v>
      </c>
      <c r="D55" s="119"/>
      <c r="E55" s="124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215"/>
      <c r="BE55" s="69">
        <f t="shared" si="7"/>
        <v>0</v>
      </c>
      <c r="BF55" s="69"/>
    </row>
    <row r="56" spans="1:58" s="1" customFormat="1" ht="20.100000000000001" customHeight="1" x14ac:dyDescent="0.25">
      <c r="A56" s="44" t="str">
        <f>'key dates'!A49</f>
        <v>TEMPORARY STRUCTURES</v>
      </c>
      <c r="B56" s="45"/>
      <c r="C56" s="46">
        <f>'key dates'!D49</f>
        <v>0</v>
      </c>
      <c r="D56" s="123"/>
      <c r="E56" s="126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216"/>
      <c r="BE56" s="28">
        <f t="shared" si="7"/>
        <v>0</v>
      </c>
      <c r="BF56" s="28"/>
    </row>
    <row r="57" spans="1:58" s="70" customFormat="1" ht="20.100000000000001" customHeight="1" x14ac:dyDescent="0.25">
      <c r="A57" s="73" t="str">
        <f>'key dates'!A50</f>
        <v>REMOVAL OF SUPERSTRUCTURE</v>
      </c>
      <c r="B57" s="74"/>
      <c r="C57" s="75">
        <f>'key dates'!D50</f>
        <v>0</v>
      </c>
      <c r="D57" s="119"/>
      <c r="E57" s="124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215"/>
      <c r="BE57" s="69">
        <f t="shared" si="7"/>
        <v>0</v>
      </c>
      <c r="BF57" s="69"/>
    </row>
    <row r="58" spans="1:58" s="1" customFormat="1" ht="20.100000000000001" customHeight="1" x14ac:dyDescent="0.25">
      <c r="A58" s="44" t="str">
        <f>'key dates'!A51</f>
        <v>SUBSTRUCTURE</v>
      </c>
      <c r="B58" s="45"/>
      <c r="C58" s="46">
        <f>'key dates'!D51</f>
        <v>0</v>
      </c>
      <c r="D58" s="123"/>
      <c r="E58" s="126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216"/>
      <c r="BE58" s="28">
        <f t="shared" si="7"/>
        <v>0</v>
      </c>
      <c r="BF58" s="28"/>
    </row>
    <row r="59" spans="1:58" s="70" customFormat="1" ht="20.100000000000001" customHeight="1" x14ac:dyDescent="0.25">
      <c r="A59" s="73" t="str">
        <f>'key dates'!A52</f>
        <v>SUPERSTRUCTURE</v>
      </c>
      <c r="B59" s="74"/>
      <c r="C59" s="75">
        <f>'key dates'!D52</f>
        <v>0</v>
      </c>
      <c r="D59" s="119"/>
      <c r="E59" s="120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215"/>
      <c r="BE59" s="69">
        <f t="shared" si="7"/>
        <v>0</v>
      </c>
      <c r="BF59" s="69"/>
    </row>
    <row r="60" spans="1:58" s="1" customFormat="1" ht="20.100000000000001" customHeight="1" x14ac:dyDescent="0.25">
      <c r="A60" s="44" t="str">
        <f>'key dates'!A53</f>
        <v>RETAINING WALLS</v>
      </c>
      <c r="B60" s="45"/>
      <c r="C60" s="46">
        <f>'key dates'!D53</f>
        <v>0</v>
      </c>
      <c r="D60" s="123"/>
      <c r="E60" s="116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216"/>
      <c r="BE60" s="28">
        <f t="shared" si="7"/>
        <v>0</v>
      </c>
      <c r="BF60" s="28"/>
    </row>
    <row r="61" spans="1:58" s="70" customFormat="1" ht="20.100000000000001" customHeight="1" x14ac:dyDescent="0.25">
      <c r="A61" s="73" t="str">
        <f>'key dates'!A54</f>
        <v>BEARING PADS</v>
      </c>
      <c r="B61" s="74"/>
      <c r="C61" s="75">
        <f>'key dates'!D54</f>
        <v>0</v>
      </c>
      <c r="D61" s="119"/>
      <c r="E61" s="120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215"/>
      <c r="BE61" s="69">
        <f t="shared" si="7"/>
        <v>0</v>
      </c>
      <c r="BF61" s="69"/>
    </row>
    <row r="62" spans="1:58" s="1" customFormat="1" ht="20.100000000000001" customHeight="1" x14ac:dyDescent="0.25">
      <c r="A62" s="44" t="str">
        <f>'key dates'!A55</f>
        <v>STRUCTURAL STEEL FABRICATION</v>
      </c>
      <c r="B62" s="45"/>
      <c r="C62" s="46">
        <f>'key dates'!D55</f>
        <v>0</v>
      </c>
      <c r="D62" s="123"/>
      <c r="E62" s="116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216"/>
      <c r="BE62" s="28">
        <f t="shared" si="7"/>
        <v>0</v>
      </c>
      <c r="BF62" s="28"/>
    </row>
    <row r="63" spans="1:58" s="70" customFormat="1" ht="20.100000000000001" customHeight="1" x14ac:dyDescent="0.25">
      <c r="A63" s="73" t="str">
        <f>'key dates'!A56</f>
        <v>STRUCTURAL STEEL DELIVERY</v>
      </c>
      <c r="B63" s="74"/>
      <c r="C63" s="75">
        <f>'key dates'!D56</f>
        <v>0</v>
      </c>
      <c r="D63" s="119"/>
      <c r="E63" s="120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215"/>
      <c r="BE63" s="69">
        <f t="shared" si="7"/>
        <v>0</v>
      </c>
      <c r="BF63" s="69"/>
    </row>
    <row r="64" spans="1:58" s="1" customFormat="1" ht="20.100000000000001" customHeight="1" x14ac:dyDescent="0.25">
      <c r="A64" s="44" t="str">
        <f>'key dates'!A57</f>
        <v>PAINTING</v>
      </c>
      <c r="B64" s="45"/>
      <c r="C64" s="46">
        <f>'key dates'!D57</f>
        <v>0</v>
      </c>
      <c r="D64" s="123"/>
      <c r="E64" s="116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216"/>
      <c r="BE64" s="28">
        <f t="shared" si="7"/>
        <v>0</v>
      </c>
      <c r="BF64" s="28"/>
    </row>
    <row r="65" spans="1:58" s="70" customFormat="1" ht="20.100000000000001" customHeight="1" x14ac:dyDescent="0.25">
      <c r="A65" s="73" t="str">
        <f>'key dates'!A58</f>
        <v>ILLUMINATION - BY LOCATION</v>
      </c>
      <c r="B65" s="74"/>
      <c r="C65" s="75">
        <f>'key dates'!D58</f>
        <v>0</v>
      </c>
      <c r="D65" s="119"/>
      <c r="E65" s="120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215"/>
      <c r="BE65" s="69">
        <f t="shared" si="7"/>
        <v>0</v>
      </c>
      <c r="BF65" s="69"/>
    </row>
    <row r="66" spans="1:58" s="1" customFormat="1" ht="20.100000000000001" customHeight="1" x14ac:dyDescent="0.25">
      <c r="A66" s="44" t="str">
        <f>'key dates'!A59</f>
        <v>SIGNALIZATION - BY INTERSECTION</v>
      </c>
      <c r="B66" s="45"/>
      <c r="C66" s="46">
        <f>'key dates'!D59</f>
        <v>0</v>
      </c>
      <c r="D66" s="123"/>
      <c r="E66" s="116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216"/>
      <c r="BE66" s="28">
        <f t="shared" si="7"/>
        <v>0</v>
      </c>
      <c r="BF66" s="28"/>
    </row>
    <row r="67" spans="1:58" s="70" customFormat="1" ht="20.100000000000001" customHeight="1" x14ac:dyDescent="0.25">
      <c r="A67" s="76" t="str">
        <f>'key dates'!A60</f>
        <v>TURF ESTABLISHMENT</v>
      </c>
      <c r="B67" s="77"/>
      <c r="C67" s="78">
        <f>'key dates'!D60</f>
        <v>0</v>
      </c>
      <c r="D67" s="119"/>
      <c r="E67" s="128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217"/>
      <c r="BE67" s="69">
        <f t="shared" si="7"/>
        <v>0</v>
      </c>
      <c r="BF67" s="69"/>
    </row>
    <row r="68" spans="1:58" s="1" customFormat="1" ht="20.100000000000001" customHeight="1" x14ac:dyDescent="0.25">
      <c r="A68" s="47" t="str">
        <f>'key dates'!A61</f>
        <v>FACILITY - DIVISION 2 - EXISTING CONDITIONS</v>
      </c>
      <c r="B68" s="48"/>
      <c r="C68" s="49">
        <f>'key dates'!D61</f>
        <v>0</v>
      </c>
      <c r="D68" s="123"/>
      <c r="E68" s="131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218"/>
      <c r="BE68" s="28">
        <f t="shared" si="7"/>
        <v>0</v>
      </c>
      <c r="BF68" s="28"/>
    </row>
    <row r="69" spans="1:58" s="70" customFormat="1" ht="20.100000000000001" customHeight="1" x14ac:dyDescent="0.25">
      <c r="A69" s="76" t="str">
        <f>'key dates'!A62</f>
        <v>FACILITY - DIVISION 3 - CONCRETE</v>
      </c>
      <c r="B69" s="77"/>
      <c r="C69" s="78">
        <f>'key dates'!D62</f>
        <v>0</v>
      </c>
      <c r="D69" s="119"/>
      <c r="E69" s="128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217"/>
      <c r="BE69" s="69">
        <f t="shared" si="7"/>
        <v>0</v>
      </c>
      <c r="BF69" s="69"/>
    </row>
    <row r="70" spans="1:58" s="1" customFormat="1" ht="20.100000000000001" customHeight="1" x14ac:dyDescent="0.25">
      <c r="A70" s="47" t="str">
        <f>'key dates'!A63</f>
        <v>FACILITY - DIVISION 4 - MASONRY</v>
      </c>
      <c r="B70" s="48"/>
      <c r="C70" s="49">
        <f>'key dates'!D63</f>
        <v>0</v>
      </c>
      <c r="D70" s="123"/>
      <c r="E70" s="131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218"/>
      <c r="BE70" s="28">
        <f t="shared" si="7"/>
        <v>0</v>
      </c>
      <c r="BF70" s="28"/>
    </row>
    <row r="71" spans="1:58" s="70" customFormat="1" ht="20.100000000000001" customHeight="1" x14ac:dyDescent="0.25">
      <c r="A71" s="76" t="str">
        <f>'key dates'!A64</f>
        <v>FACILITY - DIVISION 5 - METALS</v>
      </c>
      <c r="B71" s="77"/>
      <c r="C71" s="78">
        <f>'key dates'!D64</f>
        <v>0</v>
      </c>
      <c r="D71" s="119"/>
      <c r="E71" s="128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217"/>
      <c r="BE71" s="69">
        <f t="shared" si="7"/>
        <v>0</v>
      </c>
      <c r="BF71" s="69"/>
    </row>
    <row r="72" spans="1:58" s="1" customFormat="1" ht="20.100000000000001" customHeight="1" x14ac:dyDescent="0.25">
      <c r="A72" s="47" t="str">
        <f>'key dates'!A65</f>
        <v>FACILITY - DIVISION 6 - WOOD, PLASTIC, AND COMPOSITES</v>
      </c>
      <c r="B72" s="48"/>
      <c r="C72" s="49">
        <f>'key dates'!D65</f>
        <v>0</v>
      </c>
      <c r="D72" s="123"/>
      <c r="E72" s="131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218"/>
      <c r="BE72" s="28">
        <f t="shared" si="7"/>
        <v>0</v>
      </c>
      <c r="BF72" s="28"/>
    </row>
    <row r="73" spans="1:58" s="70" customFormat="1" ht="20.100000000000001" customHeight="1" x14ac:dyDescent="0.25">
      <c r="A73" s="76" t="str">
        <f>'key dates'!A66</f>
        <v>FACILITY - DIVISION 7 - THERMAL AND MOISTURE PROTECTION</v>
      </c>
      <c r="B73" s="77"/>
      <c r="C73" s="78">
        <f>'key dates'!D66</f>
        <v>0</v>
      </c>
      <c r="D73" s="119"/>
      <c r="E73" s="128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  <c r="BC73" s="129"/>
      <c r="BD73" s="217"/>
      <c r="BE73" s="69">
        <f t="shared" si="7"/>
        <v>0</v>
      </c>
      <c r="BF73" s="69"/>
    </row>
    <row r="74" spans="1:58" s="1" customFormat="1" ht="20.100000000000001" customHeight="1" x14ac:dyDescent="0.25">
      <c r="A74" s="47" t="str">
        <f>'key dates'!A67</f>
        <v>FACILITY - DIVISION 8 - OPENINGS</v>
      </c>
      <c r="B74" s="48"/>
      <c r="C74" s="49">
        <f>'key dates'!D67</f>
        <v>0</v>
      </c>
      <c r="D74" s="123"/>
      <c r="E74" s="131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218"/>
      <c r="BE74" s="28">
        <f t="shared" si="7"/>
        <v>0</v>
      </c>
      <c r="BF74" s="28"/>
    </row>
    <row r="75" spans="1:58" s="70" customFormat="1" ht="20.100000000000001" customHeight="1" x14ac:dyDescent="0.25">
      <c r="A75" s="76" t="str">
        <f>'key dates'!A68</f>
        <v>FACILITY - DIVISION 9 - FINISHES</v>
      </c>
      <c r="B75" s="77"/>
      <c r="C75" s="78">
        <f>'key dates'!D68</f>
        <v>0</v>
      </c>
      <c r="D75" s="119"/>
      <c r="E75" s="128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  <c r="BB75" s="129"/>
      <c r="BC75" s="129"/>
      <c r="BD75" s="217"/>
      <c r="BE75" s="69">
        <f t="shared" si="7"/>
        <v>0</v>
      </c>
      <c r="BF75" s="69"/>
    </row>
    <row r="76" spans="1:58" s="1" customFormat="1" ht="20.100000000000001" customHeight="1" x14ac:dyDescent="0.25">
      <c r="A76" s="47" t="str">
        <f>'key dates'!A69</f>
        <v>FACILITY - DIVISION 10 - SPECIALTIES</v>
      </c>
      <c r="B76" s="48"/>
      <c r="C76" s="49">
        <f>'key dates'!D69</f>
        <v>0</v>
      </c>
      <c r="D76" s="123"/>
      <c r="E76" s="131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  <c r="BB76" s="132"/>
      <c r="BC76" s="132"/>
      <c r="BD76" s="218"/>
      <c r="BE76" s="28">
        <f t="shared" si="7"/>
        <v>0</v>
      </c>
      <c r="BF76" s="28"/>
    </row>
    <row r="77" spans="1:58" s="70" customFormat="1" ht="20.100000000000001" customHeight="1" x14ac:dyDescent="0.25">
      <c r="A77" s="76" t="str">
        <f>'key dates'!A70</f>
        <v>FACILITY - DIVISION 11 - EQUIPMENT</v>
      </c>
      <c r="B77" s="77"/>
      <c r="C77" s="78">
        <f>'key dates'!D70</f>
        <v>0</v>
      </c>
      <c r="D77" s="119"/>
      <c r="E77" s="128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  <c r="BB77" s="129"/>
      <c r="BC77" s="129"/>
      <c r="BD77" s="217"/>
      <c r="BE77" s="69">
        <f t="shared" si="7"/>
        <v>0</v>
      </c>
      <c r="BF77" s="69"/>
    </row>
    <row r="78" spans="1:58" s="1" customFormat="1" ht="20.100000000000001" customHeight="1" x14ac:dyDescent="0.25">
      <c r="A78" s="47" t="str">
        <f>'key dates'!A71</f>
        <v>FACILITY - DIVISION 12 - FURNISHINGS</v>
      </c>
      <c r="B78" s="48"/>
      <c r="C78" s="49">
        <f>'key dates'!D71</f>
        <v>0</v>
      </c>
      <c r="D78" s="123"/>
      <c r="E78" s="131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218"/>
      <c r="BE78" s="28">
        <f t="shared" si="7"/>
        <v>0</v>
      </c>
      <c r="BF78" s="28"/>
    </row>
    <row r="79" spans="1:58" s="70" customFormat="1" ht="20.100000000000001" customHeight="1" x14ac:dyDescent="0.25">
      <c r="A79" s="76" t="str">
        <f>'key dates'!A72</f>
        <v>FACILITY - DIVISION 13 - SPECIAL CONSTRUCTION</v>
      </c>
      <c r="B79" s="77"/>
      <c r="C79" s="78">
        <f>'key dates'!D72</f>
        <v>0</v>
      </c>
      <c r="D79" s="119"/>
      <c r="E79" s="128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217"/>
      <c r="BE79" s="69">
        <f t="shared" si="7"/>
        <v>0</v>
      </c>
      <c r="BF79" s="69"/>
    </row>
    <row r="80" spans="1:58" s="1" customFormat="1" ht="20.100000000000001" customHeight="1" x14ac:dyDescent="0.25">
      <c r="A80" s="47" t="str">
        <f>'key dates'!A73</f>
        <v>FACILITY - DIVISION 14 - CONVEYING EQUIPMENT</v>
      </c>
      <c r="B80" s="48"/>
      <c r="C80" s="49">
        <f>'key dates'!D73</f>
        <v>0</v>
      </c>
      <c r="D80" s="123"/>
      <c r="E80" s="131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/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218"/>
      <c r="BE80" s="28">
        <f t="shared" si="7"/>
        <v>0</v>
      </c>
      <c r="BF80" s="28"/>
    </row>
    <row r="81" spans="1:104" s="70" customFormat="1" ht="20.100000000000001" customHeight="1" x14ac:dyDescent="0.25">
      <c r="A81" s="76" t="str">
        <f>'key dates'!A74</f>
        <v>FACILITY - DIVISION 21 - FIRE SUPPRESSION</v>
      </c>
      <c r="B81" s="77"/>
      <c r="C81" s="78">
        <f>'key dates'!D74</f>
        <v>0</v>
      </c>
      <c r="D81" s="119"/>
      <c r="E81" s="128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  <c r="BC81" s="129"/>
      <c r="BD81" s="217"/>
      <c r="BE81" s="69">
        <f t="shared" si="7"/>
        <v>0</v>
      </c>
      <c r="BF81" s="69"/>
    </row>
    <row r="82" spans="1:104" s="1" customFormat="1" ht="20.100000000000001" customHeight="1" x14ac:dyDescent="0.25">
      <c r="A82" s="47" t="str">
        <f>'key dates'!A75</f>
        <v>FACILITY - DIVISION 22 - PLUMBING</v>
      </c>
      <c r="B82" s="48"/>
      <c r="C82" s="49">
        <f>'key dates'!D75</f>
        <v>0</v>
      </c>
      <c r="D82" s="123"/>
      <c r="E82" s="131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218"/>
      <c r="BE82" s="28">
        <f t="shared" si="7"/>
        <v>0</v>
      </c>
      <c r="BF82" s="28"/>
    </row>
    <row r="83" spans="1:104" s="70" customFormat="1" ht="20.100000000000001" customHeight="1" x14ac:dyDescent="0.25">
      <c r="A83" s="76" t="str">
        <f>'key dates'!A76</f>
        <v>FACILITY - DIVISION 23 - HEATING, VENTILATING, AND AIR CONDITIONING</v>
      </c>
      <c r="B83" s="77"/>
      <c r="C83" s="78">
        <f>'key dates'!D76</f>
        <v>0</v>
      </c>
      <c r="D83" s="119"/>
      <c r="E83" s="128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217"/>
      <c r="BE83" s="69">
        <f t="shared" si="7"/>
        <v>0</v>
      </c>
      <c r="BF83" s="69"/>
    </row>
    <row r="84" spans="1:104" s="1" customFormat="1" ht="20.100000000000001" customHeight="1" x14ac:dyDescent="0.25">
      <c r="A84" s="47" t="str">
        <f>'key dates'!A77</f>
        <v>FACILITY - DIVISION 26 - ELECTRICAL</v>
      </c>
      <c r="B84" s="48"/>
      <c r="C84" s="49">
        <f>'key dates'!D77</f>
        <v>0</v>
      </c>
      <c r="D84" s="123"/>
      <c r="E84" s="131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218"/>
      <c r="BE84" s="28">
        <f t="shared" si="7"/>
        <v>0</v>
      </c>
      <c r="BF84" s="28"/>
    </row>
    <row r="85" spans="1:104" s="70" customFormat="1" ht="20.100000000000001" customHeight="1" x14ac:dyDescent="0.25">
      <c r="A85" s="76" t="str">
        <f>'key dates'!A78</f>
        <v>FACILITY - DIVISION 27 - COMMUNICATIONS</v>
      </c>
      <c r="B85" s="77"/>
      <c r="C85" s="78">
        <f>'key dates'!D78</f>
        <v>0</v>
      </c>
      <c r="D85" s="119"/>
      <c r="E85" s="128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29"/>
      <c r="BD85" s="217"/>
      <c r="BE85" s="69">
        <f t="shared" si="7"/>
        <v>0</v>
      </c>
      <c r="BF85" s="69"/>
    </row>
    <row r="86" spans="1:104" s="1" customFormat="1" ht="20.100000000000001" customHeight="1" x14ac:dyDescent="0.25">
      <c r="A86" s="47" t="str">
        <f>'key dates'!A79</f>
        <v>FACILITY - DIVISION 28 - ELECTRONIC SAFETY AND SECURITY</v>
      </c>
      <c r="B86" s="48"/>
      <c r="C86" s="49">
        <f>'key dates'!D79</f>
        <v>0</v>
      </c>
      <c r="D86" s="123"/>
      <c r="E86" s="131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218"/>
      <c r="BE86" s="28">
        <f t="shared" ref="BE86:BE88" si="8">COUNTIF(D86:BD86,"=X")</f>
        <v>0</v>
      </c>
      <c r="BF86" s="28"/>
    </row>
    <row r="87" spans="1:104" s="70" customFormat="1" ht="20.100000000000001" customHeight="1" x14ac:dyDescent="0.25">
      <c r="A87" s="76" t="str">
        <f>'key dates'!A80</f>
        <v>FACILITY - DIVISION 31 - EARTHWORK</v>
      </c>
      <c r="B87" s="77"/>
      <c r="C87" s="78">
        <f>'key dates'!D80</f>
        <v>0</v>
      </c>
      <c r="D87" s="119"/>
      <c r="E87" s="128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29"/>
      <c r="AF87" s="129"/>
      <c r="AG87" s="129"/>
      <c r="AH87" s="129"/>
      <c r="AI87" s="129"/>
      <c r="AJ87" s="129"/>
      <c r="AK87" s="129"/>
      <c r="AL87" s="129"/>
      <c r="AM87" s="129"/>
      <c r="AN87" s="129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29"/>
      <c r="BC87" s="129"/>
      <c r="BD87" s="217"/>
      <c r="BE87" s="69">
        <f t="shared" si="8"/>
        <v>0</v>
      </c>
      <c r="BF87" s="69"/>
    </row>
    <row r="88" spans="1:104" s="1" customFormat="1" ht="20.100000000000001" customHeight="1" thickBot="1" x14ac:dyDescent="0.3">
      <c r="A88" s="199" t="str">
        <f>'key dates'!A81</f>
        <v>PROJECT CLOSEOUT</v>
      </c>
      <c r="B88" s="200"/>
      <c r="C88" s="201">
        <f>'key dates'!D81</f>
        <v>1</v>
      </c>
      <c r="D88" s="123"/>
      <c r="E88" s="117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2"/>
      <c r="AF88" s="202"/>
      <c r="AG88" s="202"/>
      <c r="AH88" s="202"/>
      <c r="AI88" s="202"/>
      <c r="AJ88" s="202"/>
      <c r="AK88" s="202"/>
      <c r="AL88" s="202"/>
      <c r="AM88" s="202"/>
      <c r="AN88" s="202"/>
      <c r="AO88" s="202" t="s">
        <v>59</v>
      </c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2"/>
      <c r="BA88" s="202"/>
      <c r="BB88" s="202"/>
      <c r="BC88" s="202"/>
      <c r="BD88" s="219"/>
      <c r="BE88" s="28">
        <f t="shared" si="8"/>
        <v>1</v>
      </c>
      <c r="BF88" s="28"/>
    </row>
    <row r="89" spans="1:104" ht="63" customHeight="1" thickBot="1" x14ac:dyDescent="0.25">
      <c r="A89" s="246" t="s">
        <v>112</v>
      </c>
      <c r="B89" s="247"/>
      <c r="C89" s="248"/>
      <c r="D89" s="51">
        <f>D13</f>
        <v>42821</v>
      </c>
      <c r="E89" s="51">
        <f t="shared" ref="E89:BD89" si="9">D89+7</f>
        <v>42828</v>
      </c>
      <c r="F89" s="51">
        <f t="shared" si="9"/>
        <v>42835</v>
      </c>
      <c r="G89" s="51">
        <f t="shared" si="9"/>
        <v>42842</v>
      </c>
      <c r="H89" s="51">
        <f t="shared" si="9"/>
        <v>42849</v>
      </c>
      <c r="I89" s="51">
        <f t="shared" si="9"/>
        <v>42856</v>
      </c>
      <c r="J89" s="51">
        <f t="shared" si="9"/>
        <v>42863</v>
      </c>
      <c r="K89" s="51">
        <f t="shared" si="9"/>
        <v>42870</v>
      </c>
      <c r="L89" s="51">
        <f t="shared" si="9"/>
        <v>42877</v>
      </c>
      <c r="M89" s="51">
        <f t="shared" si="9"/>
        <v>42884</v>
      </c>
      <c r="N89" s="51">
        <f t="shared" si="9"/>
        <v>42891</v>
      </c>
      <c r="O89" s="51">
        <f t="shared" si="9"/>
        <v>42898</v>
      </c>
      <c r="P89" s="51">
        <f t="shared" si="9"/>
        <v>42905</v>
      </c>
      <c r="Q89" s="51">
        <f t="shared" si="9"/>
        <v>42912</v>
      </c>
      <c r="R89" s="51">
        <f t="shared" si="9"/>
        <v>42919</v>
      </c>
      <c r="S89" s="51">
        <f t="shared" si="9"/>
        <v>42926</v>
      </c>
      <c r="T89" s="51">
        <f t="shared" si="9"/>
        <v>42933</v>
      </c>
      <c r="U89" s="51">
        <f t="shared" si="9"/>
        <v>42940</v>
      </c>
      <c r="V89" s="51">
        <f t="shared" si="9"/>
        <v>42947</v>
      </c>
      <c r="W89" s="51">
        <f t="shared" si="9"/>
        <v>42954</v>
      </c>
      <c r="X89" s="51">
        <f t="shared" si="9"/>
        <v>42961</v>
      </c>
      <c r="Y89" s="51">
        <f t="shared" si="9"/>
        <v>42968</v>
      </c>
      <c r="Z89" s="51">
        <f t="shared" si="9"/>
        <v>42975</v>
      </c>
      <c r="AA89" s="51">
        <f t="shared" si="9"/>
        <v>42982</v>
      </c>
      <c r="AB89" s="51">
        <f t="shared" si="9"/>
        <v>42989</v>
      </c>
      <c r="AC89" s="51">
        <f t="shared" si="9"/>
        <v>42996</v>
      </c>
      <c r="AD89" s="51">
        <f t="shared" si="9"/>
        <v>43003</v>
      </c>
      <c r="AE89" s="51">
        <f t="shared" si="9"/>
        <v>43010</v>
      </c>
      <c r="AF89" s="51">
        <f t="shared" si="9"/>
        <v>43017</v>
      </c>
      <c r="AG89" s="51">
        <f t="shared" si="9"/>
        <v>43024</v>
      </c>
      <c r="AH89" s="51">
        <f t="shared" si="9"/>
        <v>43031</v>
      </c>
      <c r="AI89" s="51">
        <f t="shared" si="9"/>
        <v>43038</v>
      </c>
      <c r="AJ89" s="51">
        <f t="shared" si="9"/>
        <v>43045</v>
      </c>
      <c r="AK89" s="51">
        <f t="shared" si="9"/>
        <v>43052</v>
      </c>
      <c r="AL89" s="51">
        <f t="shared" si="9"/>
        <v>43059</v>
      </c>
      <c r="AM89" s="51">
        <f t="shared" si="9"/>
        <v>43066</v>
      </c>
      <c r="AN89" s="51">
        <f t="shared" si="9"/>
        <v>43073</v>
      </c>
      <c r="AO89" s="51">
        <f t="shared" si="9"/>
        <v>43080</v>
      </c>
      <c r="AP89" s="51">
        <f t="shared" si="9"/>
        <v>43087</v>
      </c>
      <c r="AQ89" s="51">
        <f t="shared" si="9"/>
        <v>43094</v>
      </c>
      <c r="AR89" s="51">
        <f t="shared" si="9"/>
        <v>43101</v>
      </c>
      <c r="AS89" s="51">
        <f t="shared" si="9"/>
        <v>43108</v>
      </c>
      <c r="AT89" s="51">
        <f t="shared" si="9"/>
        <v>43115</v>
      </c>
      <c r="AU89" s="51">
        <f t="shared" si="9"/>
        <v>43122</v>
      </c>
      <c r="AV89" s="51">
        <f t="shared" si="9"/>
        <v>43129</v>
      </c>
      <c r="AW89" s="51">
        <f t="shared" si="9"/>
        <v>43136</v>
      </c>
      <c r="AX89" s="51">
        <f t="shared" si="9"/>
        <v>43143</v>
      </c>
      <c r="AY89" s="51">
        <f t="shared" si="9"/>
        <v>43150</v>
      </c>
      <c r="AZ89" s="51">
        <f t="shared" si="9"/>
        <v>43157</v>
      </c>
      <c r="BA89" s="51">
        <f t="shared" si="9"/>
        <v>43164</v>
      </c>
      <c r="BB89" s="51">
        <f t="shared" si="9"/>
        <v>43171</v>
      </c>
      <c r="BC89" s="51">
        <f t="shared" si="9"/>
        <v>43178</v>
      </c>
      <c r="BD89" s="60">
        <f t="shared" si="9"/>
        <v>43185</v>
      </c>
      <c r="BE89" s="6"/>
      <c r="BF89" s="6"/>
      <c r="BG89" s="6"/>
      <c r="BH89" s="6"/>
      <c r="BI89" s="6"/>
      <c r="BJ89" s="6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8"/>
      <c r="BX89" s="8"/>
      <c r="BY89" s="8"/>
      <c r="BZ89" s="8"/>
      <c r="CA89" s="8"/>
      <c r="CB89" s="8"/>
      <c r="CC89" s="8"/>
      <c r="CD89" s="8"/>
      <c r="CE89" s="8"/>
      <c r="CF89" s="8"/>
    </row>
    <row r="90" spans="1:104" ht="15.75" thickBot="1" x14ac:dyDescent="0.25">
      <c r="A90" s="36"/>
      <c r="B90" s="36"/>
      <c r="C90" s="37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38"/>
      <c r="O90" s="38"/>
      <c r="P90" s="38"/>
      <c r="Q90" s="38"/>
      <c r="R90" s="38"/>
      <c r="S90" s="3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9"/>
      <c r="BF90" s="29"/>
    </row>
    <row r="91" spans="1:104" ht="25.5" customHeight="1" thickBot="1" x14ac:dyDescent="0.35">
      <c r="A91" s="149" t="s">
        <v>49</v>
      </c>
      <c r="B91" s="151">
        <f ca="1">NOW()</f>
        <v>43542.669572106483</v>
      </c>
      <c r="C91" s="29"/>
      <c r="D91" s="29"/>
      <c r="E91" s="136"/>
      <c r="F91" s="136"/>
      <c r="G91" s="136"/>
      <c r="H91" s="136"/>
      <c r="I91" s="249" t="s">
        <v>111</v>
      </c>
      <c r="J91" s="250"/>
      <c r="K91" s="250"/>
      <c r="L91" s="250"/>
      <c r="M91" s="250"/>
      <c r="N91" s="250"/>
      <c r="O91" s="250"/>
      <c r="P91" s="250"/>
      <c r="Q91" s="251">
        <f>B21</f>
        <v>42828</v>
      </c>
      <c r="R91" s="251"/>
      <c r="S91" s="251"/>
      <c r="T91" s="251"/>
      <c r="U91" s="251"/>
      <c r="V91" s="252"/>
      <c r="W91" s="145"/>
      <c r="X91" s="145"/>
      <c r="Y91" s="86"/>
      <c r="Z91" s="86"/>
      <c r="AA91" s="86"/>
      <c r="AB91" s="139"/>
      <c r="AC91" s="138"/>
      <c r="AD91" s="138"/>
      <c r="AE91" s="111"/>
      <c r="AF91" s="111"/>
      <c r="AG91" s="111"/>
      <c r="AH91" s="111"/>
      <c r="AI91" s="111"/>
      <c r="AJ91" s="111"/>
      <c r="AK91" s="111"/>
      <c r="AL91" s="111"/>
      <c r="AM91" s="111"/>
      <c r="AN91" s="186"/>
      <c r="AO91" s="4"/>
      <c r="AP91" s="55" t="s">
        <v>94</v>
      </c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F91" s="29"/>
    </row>
    <row r="92" spans="1:104" ht="25.5" customHeight="1" x14ac:dyDescent="0.3">
      <c r="A92" s="29"/>
      <c r="B92" s="29"/>
      <c r="C92" s="29"/>
      <c r="D92" s="29"/>
      <c r="E92" s="136"/>
      <c r="F92" s="136"/>
      <c r="G92" s="136"/>
      <c r="H92" s="136"/>
      <c r="I92" s="253" t="s">
        <v>110</v>
      </c>
      <c r="J92" s="254"/>
      <c r="K92" s="254"/>
      <c r="L92" s="254"/>
      <c r="M92" s="254"/>
      <c r="N92" s="254"/>
      <c r="O92" s="254"/>
      <c r="P92" s="254"/>
      <c r="Q92" s="255">
        <v>43139</v>
      </c>
      <c r="R92" s="255"/>
      <c r="S92" s="255"/>
      <c r="T92" s="255"/>
      <c r="U92" s="255"/>
      <c r="V92" s="256"/>
      <c r="W92" s="145"/>
      <c r="X92" s="145"/>
      <c r="Y92" s="86"/>
      <c r="Z92" s="86"/>
      <c r="AA92" s="86"/>
      <c r="AB92" s="134"/>
      <c r="AC92" s="135"/>
      <c r="AD92" s="135"/>
      <c r="AE92" s="111"/>
      <c r="AF92" s="111"/>
      <c r="AG92" s="111"/>
      <c r="AH92" s="111"/>
      <c r="AI92" s="111"/>
      <c r="AJ92" s="111"/>
      <c r="AK92" s="111"/>
      <c r="AL92" s="111"/>
      <c r="AM92" s="111"/>
      <c r="AN92" s="54"/>
      <c r="AO92" s="54"/>
      <c r="AP92" s="109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F92" s="29"/>
    </row>
    <row r="93" spans="1:104" ht="25.5" customHeight="1" thickBot="1" x14ac:dyDescent="0.35">
      <c r="A93" s="29"/>
      <c r="B93" s="29"/>
      <c r="C93" s="29"/>
      <c r="D93" s="29"/>
      <c r="E93" s="136"/>
      <c r="F93" s="136"/>
      <c r="G93" s="136"/>
      <c r="H93" s="136"/>
      <c r="I93" s="239" t="s">
        <v>107</v>
      </c>
      <c r="J93" s="240"/>
      <c r="K93" s="240"/>
      <c r="L93" s="240"/>
      <c r="M93" s="240"/>
      <c r="N93" s="240"/>
      <c r="O93" s="240"/>
      <c r="P93" s="240"/>
      <c r="Q93" s="241">
        <f>Q92-Q91+1</f>
        <v>312</v>
      </c>
      <c r="R93" s="241"/>
      <c r="S93" s="241"/>
      <c r="T93" s="241"/>
      <c r="U93" s="241"/>
      <c r="V93" s="242"/>
      <c r="W93" s="145"/>
      <c r="X93" s="145"/>
      <c r="Y93" s="86"/>
      <c r="Z93" s="86"/>
      <c r="AA93" s="86"/>
      <c r="AB93" s="134"/>
      <c r="AC93" s="135"/>
      <c r="AD93" s="135"/>
      <c r="AE93" s="111"/>
      <c r="AF93" s="111"/>
      <c r="AG93" s="111"/>
      <c r="AH93" s="111"/>
      <c r="AI93" s="111"/>
      <c r="AJ93" s="111"/>
      <c r="AK93" s="111"/>
      <c r="AL93" s="111"/>
      <c r="AM93" s="111"/>
      <c r="AN93" s="143"/>
      <c r="AO93" s="54"/>
      <c r="AP93" s="55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F93" s="29"/>
    </row>
    <row r="94" spans="1:104" ht="15" customHeight="1" thickBot="1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F94" s="29"/>
    </row>
    <row r="95" spans="1:104" ht="30.75" customHeight="1" thickBot="1" x14ac:dyDescent="0.35">
      <c r="A95" s="233"/>
      <c r="B95" s="28"/>
      <c r="C95" s="29"/>
      <c r="D95" s="283" t="s">
        <v>151</v>
      </c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5"/>
      <c r="Q95" s="286" t="s">
        <v>152</v>
      </c>
      <c r="R95" s="286"/>
      <c r="S95" s="286"/>
      <c r="T95" s="286"/>
      <c r="U95" s="286"/>
      <c r="V95" s="287"/>
      <c r="W95" s="29"/>
      <c r="X95" s="29"/>
      <c r="Y95" s="29"/>
      <c r="Z95" s="29"/>
      <c r="AA95" s="29"/>
      <c r="AB95" s="29"/>
      <c r="AC95" s="29"/>
      <c r="AD95" s="29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Z95" s="29"/>
    </row>
    <row r="96" spans="1:104" ht="18.75" customHeight="1" x14ac:dyDescent="0.2">
      <c r="A96" s="149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Z96" s="29"/>
    </row>
    <row r="97" spans="1:58" ht="15" x14ac:dyDescent="0.2">
      <c r="A97" s="243" t="s">
        <v>58</v>
      </c>
      <c r="B97" s="243"/>
      <c r="C97" s="243"/>
      <c r="D97" s="29">
        <f t="shared" ref="D97:BD97" si="10">COUNTIF(D24:D88,"=X")</f>
        <v>0</v>
      </c>
      <c r="E97" s="29">
        <f t="shared" si="10"/>
        <v>0</v>
      </c>
      <c r="F97" s="29">
        <f t="shared" si="10"/>
        <v>0</v>
      </c>
      <c r="G97" s="29">
        <f t="shared" si="10"/>
        <v>1</v>
      </c>
      <c r="H97" s="29">
        <f t="shared" si="10"/>
        <v>1</v>
      </c>
      <c r="I97" s="29">
        <f t="shared" si="10"/>
        <v>1</v>
      </c>
      <c r="J97" s="29">
        <f t="shared" si="10"/>
        <v>0</v>
      </c>
      <c r="K97" s="29">
        <f t="shared" si="10"/>
        <v>0</v>
      </c>
      <c r="L97" s="29">
        <f t="shared" si="10"/>
        <v>0</v>
      </c>
      <c r="M97" s="29">
        <f t="shared" si="10"/>
        <v>0</v>
      </c>
      <c r="N97" s="29">
        <f t="shared" si="10"/>
        <v>0</v>
      </c>
      <c r="O97" s="29">
        <f t="shared" si="10"/>
        <v>0</v>
      </c>
      <c r="P97" s="29">
        <f t="shared" si="10"/>
        <v>1</v>
      </c>
      <c r="Q97" s="29">
        <f t="shared" si="10"/>
        <v>0</v>
      </c>
      <c r="R97" s="29">
        <f t="shared" si="10"/>
        <v>0</v>
      </c>
      <c r="S97" s="29">
        <f t="shared" si="10"/>
        <v>1</v>
      </c>
      <c r="T97" s="29">
        <f t="shared" si="10"/>
        <v>1</v>
      </c>
      <c r="U97" s="29">
        <f t="shared" si="10"/>
        <v>1</v>
      </c>
      <c r="V97" s="29">
        <f t="shared" si="10"/>
        <v>1</v>
      </c>
      <c r="W97" s="29">
        <f t="shared" si="10"/>
        <v>2</v>
      </c>
      <c r="X97" s="29">
        <f t="shared" si="10"/>
        <v>2</v>
      </c>
      <c r="Y97" s="29">
        <f t="shared" si="10"/>
        <v>1</v>
      </c>
      <c r="Z97" s="29">
        <f t="shared" si="10"/>
        <v>2</v>
      </c>
      <c r="AA97" s="29">
        <f t="shared" si="10"/>
        <v>1</v>
      </c>
      <c r="AB97" s="29">
        <f t="shared" si="10"/>
        <v>1</v>
      </c>
      <c r="AC97" s="29">
        <f t="shared" si="10"/>
        <v>1</v>
      </c>
      <c r="AD97" s="29">
        <f t="shared" si="10"/>
        <v>1</v>
      </c>
      <c r="AE97" s="29">
        <f t="shared" si="10"/>
        <v>1</v>
      </c>
      <c r="AF97" s="29">
        <f t="shared" si="10"/>
        <v>1</v>
      </c>
      <c r="AG97" s="29">
        <f t="shared" si="10"/>
        <v>2</v>
      </c>
      <c r="AH97" s="29">
        <f t="shared" si="10"/>
        <v>1</v>
      </c>
      <c r="AI97" s="29">
        <f t="shared" si="10"/>
        <v>2</v>
      </c>
      <c r="AJ97" s="29">
        <f t="shared" si="10"/>
        <v>0</v>
      </c>
      <c r="AK97" s="29">
        <f t="shared" si="10"/>
        <v>2</v>
      </c>
      <c r="AL97" s="29">
        <f t="shared" si="10"/>
        <v>1</v>
      </c>
      <c r="AM97" s="29">
        <f t="shared" si="10"/>
        <v>1</v>
      </c>
      <c r="AN97" s="29">
        <f t="shared" si="10"/>
        <v>0</v>
      </c>
      <c r="AO97" s="29">
        <f t="shared" si="10"/>
        <v>1</v>
      </c>
      <c r="AP97" s="29">
        <f t="shared" si="10"/>
        <v>0</v>
      </c>
      <c r="AQ97" s="29">
        <f t="shared" si="10"/>
        <v>0</v>
      </c>
      <c r="AR97" s="29">
        <f t="shared" si="10"/>
        <v>0</v>
      </c>
      <c r="AS97" s="29">
        <f t="shared" si="10"/>
        <v>0</v>
      </c>
      <c r="AT97" s="29">
        <f t="shared" si="10"/>
        <v>0</v>
      </c>
      <c r="AU97" s="29">
        <f t="shared" si="10"/>
        <v>0</v>
      </c>
      <c r="AV97" s="29">
        <f t="shared" si="10"/>
        <v>0</v>
      </c>
      <c r="AW97" s="29">
        <f t="shared" si="10"/>
        <v>0</v>
      </c>
      <c r="AX97" s="29">
        <f t="shared" si="10"/>
        <v>0</v>
      </c>
      <c r="AY97" s="29">
        <f t="shared" si="10"/>
        <v>0</v>
      </c>
      <c r="AZ97" s="29">
        <f t="shared" si="10"/>
        <v>1</v>
      </c>
      <c r="BA97" s="29">
        <f t="shared" si="10"/>
        <v>0</v>
      </c>
      <c r="BB97" s="29">
        <f t="shared" si="10"/>
        <v>0</v>
      </c>
      <c r="BC97" s="29">
        <f t="shared" si="10"/>
        <v>0</v>
      </c>
      <c r="BD97" s="29">
        <f t="shared" si="10"/>
        <v>0</v>
      </c>
      <c r="BE97" s="29"/>
      <c r="BF97" s="29"/>
    </row>
    <row r="98" spans="1:58" ht="15" x14ac:dyDescent="0.2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</row>
    <row r="99" spans="1:58" ht="15" x14ac:dyDescent="0.2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</row>
    <row r="100" spans="1:58" ht="15" x14ac:dyDescent="0.2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</row>
    <row r="101" spans="1:58" ht="15" x14ac:dyDescent="0.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</row>
    <row r="102" spans="1:58" ht="15" x14ac:dyDescent="0.2">
      <c r="A102" s="140"/>
      <c r="B102" s="38"/>
      <c r="C102" s="28"/>
      <c r="D102" s="28"/>
      <c r="E102" s="1"/>
      <c r="F102" s="1"/>
      <c r="G102" s="1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</row>
    <row r="103" spans="1:58" ht="18" x14ac:dyDescent="0.25">
      <c r="A103" s="141"/>
      <c r="B103" s="143"/>
      <c r="C103" s="144"/>
      <c r="D103" s="28"/>
      <c r="E103" s="1"/>
      <c r="F103" s="1"/>
      <c r="G103" s="1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</row>
    <row r="104" spans="1:58" ht="18" x14ac:dyDescent="0.25">
      <c r="A104" s="142"/>
      <c r="B104" s="143"/>
      <c r="C104" s="14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28"/>
      <c r="Z104" s="28"/>
      <c r="AA104" s="28"/>
      <c r="AB104" s="28"/>
      <c r="AC104" s="28"/>
      <c r="AD104" s="28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</row>
    <row r="105" spans="1:58" ht="18" x14ac:dyDescent="0.25">
      <c r="A105" s="142"/>
      <c r="B105" s="143"/>
      <c r="C105" s="14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28"/>
      <c r="Z105" s="28"/>
      <c r="AA105" s="28"/>
      <c r="AB105" s="28"/>
      <c r="AC105" s="28"/>
      <c r="AD105" s="28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</row>
    <row r="106" spans="1:58" ht="18" x14ac:dyDescent="0.25">
      <c r="A106" s="1"/>
      <c r="B106" s="14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28"/>
      <c r="Z106" s="28"/>
      <c r="AA106" s="28"/>
      <c r="AB106" s="28"/>
      <c r="AC106" s="28"/>
      <c r="AD106" s="28"/>
      <c r="AE106" s="29"/>
      <c r="AF106" s="29"/>
      <c r="AG106" s="29"/>
      <c r="AH106" s="87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</row>
    <row r="107" spans="1:58" ht="18" x14ac:dyDescent="0.25">
      <c r="A107" s="1"/>
      <c r="B107" s="14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58" ht="16.5" x14ac:dyDescent="0.2">
      <c r="A108" s="35"/>
      <c r="B108" s="35"/>
      <c r="C108" s="35"/>
      <c r="D108" s="1"/>
      <c r="E108" s="1"/>
      <c r="F108" s="1"/>
      <c r="G108" s="1"/>
      <c r="H108" s="35"/>
      <c r="I108" s="35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1"/>
      <c r="Z108" s="1"/>
      <c r="AA108" s="1"/>
      <c r="AB108" s="1"/>
      <c r="AC108" s="1"/>
      <c r="AD108" s="1"/>
      <c r="AG108" s="91"/>
    </row>
    <row r="109" spans="1:58" ht="16.5" x14ac:dyDescent="0.2">
      <c r="A109" s="35"/>
      <c r="B109" s="35"/>
      <c r="C109" s="35"/>
      <c r="D109" s="1"/>
      <c r="E109" s="1"/>
      <c r="F109" s="1"/>
      <c r="G109" s="1"/>
      <c r="H109" s="35"/>
      <c r="I109" s="35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1"/>
      <c r="Z109" s="1"/>
      <c r="AA109" s="1"/>
      <c r="AB109" s="1"/>
      <c r="AC109" s="1"/>
      <c r="AD109" s="1"/>
    </row>
    <row r="110" spans="1:58" ht="16.5" x14ac:dyDescent="0.2">
      <c r="A110" s="35"/>
      <c r="B110" s="35"/>
      <c r="C110" s="35"/>
      <c r="D110" s="1"/>
      <c r="E110" s="1"/>
      <c r="F110" s="1"/>
      <c r="G110" s="1"/>
      <c r="H110" s="35"/>
      <c r="I110" s="35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1"/>
      <c r="Z110" s="1"/>
      <c r="AA110" s="1"/>
      <c r="AB110" s="1"/>
      <c r="AC110" s="1"/>
      <c r="AD110" s="1"/>
    </row>
    <row r="111" spans="1:58" ht="16.5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1"/>
      <c r="Z111" s="1"/>
      <c r="AA111" s="1"/>
      <c r="AB111" s="1"/>
      <c r="AC111" s="1"/>
      <c r="AD111" s="1"/>
    </row>
    <row r="112" spans="1:58" ht="16.5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1"/>
      <c r="Z112" s="1"/>
      <c r="AA112" s="1"/>
      <c r="AB112" s="1"/>
      <c r="AC112" s="1"/>
      <c r="AD112" s="1"/>
    </row>
    <row r="113" spans="1:3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</sheetData>
  <dataConsolidate function="count">
    <dataRefs count="1">
      <dataRef ref="B26" sheet="2 yr calendar"/>
    </dataRefs>
  </dataConsolidate>
  <mergeCells count="33">
    <mergeCell ref="C9:P9"/>
    <mergeCell ref="T9:Y9"/>
    <mergeCell ref="AF9:AU9"/>
    <mergeCell ref="AY9:BD9"/>
    <mergeCell ref="A1:BD1"/>
    <mergeCell ref="A2:BD2"/>
    <mergeCell ref="A3:BD3"/>
    <mergeCell ref="A4:BD4"/>
    <mergeCell ref="A5:BD5"/>
    <mergeCell ref="C7:BD7"/>
    <mergeCell ref="Q91:V91"/>
    <mergeCell ref="C10:P10"/>
    <mergeCell ref="AF10:AU10"/>
    <mergeCell ref="B12:C12"/>
    <mergeCell ref="A13:C13"/>
    <mergeCell ref="B14:C14"/>
    <mergeCell ref="D14:D22"/>
    <mergeCell ref="B15:C15"/>
    <mergeCell ref="B16:C16"/>
    <mergeCell ref="B17:C17"/>
    <mergeCell ref="B18:C18"/>
    <mergeCell ref="B19:C19"/>
    <mergeCell ref="B20:C20"/>
    <mergeCell ref="B21:C21"/>
    <mergeCell ref="A89:C89"/>
    <mergeCell ref="I91:P91"/>
    <mergeCell ref="I92:P92"/>
    <mergeCell ref="Q92:V92"/>
    <mergeCell ref="I93:P93"/>
    <mergeCell ref="Q93:V93"/>
    <mergeCell ref="A97:C97"/>
    <mergeCell ref="D95:P95"/>
    <mergeCell ref="Q95:V95"/>
  </mergeCells>
  <conditionalFormatting sqref="D97:BD97">
    <cfRule type="cellIs" dxfId="13" priority="4" stopIfTrue="1" operator="greaterThanOrEqual">
      <formula>1</formula>
    </cfRule>
  </conditionalFormatting>
  <conditionalFormatting sqref="D12:BD12">
    <cfRule type="notContainsBlanks" dxfId="12" priority="6">
      <formula>LEN(TRIM(D12))&gt;0</formula>
    </cfRule>
  </conditionalFormatting>
  <conditionalFormatting sqref="E13:BD13 E89:BD89">
    <cfRule type="expression" dxfId="11" priority="2">
      <formula>OR(MONTH(E13)&gt;MONTH(D13),MONTH(D13)-MONTH(E13)=11)</formula>
    </cfRule>
  </conditionalFormatting>
  <conditionalFormatting sqref="D14:BD15 E16:BD22 D23:BD88">
    <cfRule type="containsText" dxfId="10" priority="3" stopIfTrue="1" operator="containsText" text="X">
      <formula>NOT(ISERROR(SEARCH("X",D14)))</formula>
    </cfRule>
  </conditionalFormatting>
  <conditionalFormatting sqref="D89">
    <cfRule type="expression" dxfId="9" priority="1">
      <formula>OR(MONTH(D89)&gt;MONTH(C89),MONTH(C89)-MONTH(D89)=11)</formula>
    </cfRule>
  </conditionalFormatting>
  <conditionalFormatting sqref="D23:BD88">
    <cfRule type="expression" dxfId="8" priority="7" stopIfTrue="1">
      <formula>$C23&gt;$BE23</formula>
    </cfRule>
    <cfRule type="expression" dxfId="7" priority="8" stopIfTrue="1">
      <formula>$C23&lt;$BE23</formula>
    </cfRule>
  </conditionalFormatting>
  <printOptions horizontalCentered="1" verticalCentered="1"/>
  <pageMargins left="0.25" right="0.25" top="0.75" bottom="0.25" header="0.3" footer="0.3"/>
  <pageSetup paperSize="17" scale="37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Invalid Entry" error="Select a Description" promptTitle="Select a Description">
          <x14:formula1>
            <xm:f>'Drop Down Lists'!$A$2:$A$28</xm:f>
          </x14:formula1>
          <xm:sqref>C7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DZ115"/>
  <sheetViews>
    <sheetView zoomScale="70" zoomScaleNormal="70" zoomScaleSheetLayoutView="75" workbookViewId="0">
      <selection activeCell="A2" sqref="A2:CX2"/>
    </sheetView>
  </sheetViews>
  <sheetFormatPr defaultRowHeight="12.75" x14ac:dyDescent="0.2"/>
  <cols>
    <col min="1" max="1" width="67.140625" style="5" customWidth="1"/>
    <col min="2" max="2" width="23.7109375" style="5" customWidth="1"/>
    <col min="3" max="3" width="9.7109375" style="5" customWidth="1"/>
    <col min="4" max="102" width="3.7109375" style="5" customWidth="1"/>
    <col min="103" max="16384" width="9.140625" style="5"/>
  </cols>
  <sheetData>
    <row r="1" spans="1:130" s="1" customFormat="1" ht="24.75" customHeight="1" x14ac:dyDescent="0.2">
      <c r="A1" s="271" t="s">
        <v>135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BU1" s="271"/>
      <c r="BV1" s="271"/>
      <c r="BW1" s="271"/>
      <c r="BX1" s="271"/>
      <c r="BY1" s="271"/>
      <c r="BZ1" s="271"/>
      <c r="CA1" s="271"/>
      <c r="CB1" s="271"/>
      <c r="CC1" s="271"/>
      <c r="CD1" s="271"/>
      <c r="CE1" s="271"/>
      <c r="CF1" s="271"/>
      <c r="CG1" s="271"/>
      <c r="CH1" s="271"/>
      <c r="CI1" s="271"/>
      <c r="CJ1" s="271"/>
      <c r="CK1" s="271"/>
      <c r="CL1" s="271"/>
      <c r="CM1" s="271"/>
      <c r="CN1" s="271"/>
      <c r="CO1" s="271"/>
      <c r="CP1" s="271"/>
      <c r="CQ1" s="271"/>
      <c r="CR1" s="271"/>
      <c r="CS1" s="271"/>
      <c r="CT1" s="271"/>
      <c r="CU1" s="271"/>
      <c r="CV1" s="271"/>
      <c r="CW1" s="271"/>
      <c r="CX1" s="271"/>
    </row>
    <row r="2" spans="1:130" s="3" customFormat="1" ht="24.75" customHeight="1" x14ac:dyDescent="0.2">
      <c r="A2" s="257" t="str">
        <f>"Project "&amp;'key dates'!B1</f>
        <v>Project 000-000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  <c r="CE2" s="257"/>
      <c r="CF2" s="257"/>
      <c r="CG2" s="257"/>
      <c r="CH2" s="257"/>
      <c r="CI2" s="257"/>
      <c r="CJ2" s="257"/>
      <c r="CK2" s="257"/>
      <c r="CL2" s="257"/>
      <c r="CM2" s="257"/>
      <c r="CN2" s="257"/>
      <c r="CO2" s="257"/>
      <c r="CP2" s="257"/>
      <c r="CQ2" s="257"/>
      <c r="CR2" s="257"/>
      <c r="CS2" s="257"/>
      <c r="CT2" s="257"/>
      <c r="CU2" s="257"/>
      <c r="CV2" s="257"/>
      <c r="CW2" s="257"/>
      <c r="CX2" s="257"/>
    </row>
    <row r="3" spans="1:130" s="4" customFormat="1" ht="24.75" customHeight="1" x14ac:dyDescent="0.2">
      <c r="A3" s="257" t="str">
        <f>"FAP "&amp;'key dates'!B2</f>
        <v>FAP 000-000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  <c r="CE3" s="257"/>
      <c r="CF3" s="257"/>
      <c r="CG3" s="257"/>
      <c r="CH3" s="257"/>
      <c r="CI3" s="257"/>
      <c r="CJ3" s="257"/>
      <c r="CK3" s="257"/>
      <c r="CL3" s="257"/>
      <c r="CM3" s="257"/>
      <c r="CN3" s="257"/>
      <c r="CO3" s="257"/>
      <c r="CP3" s="257"/>
      <c r="CQ3" s="257"/>
      <c r="CR3" s="257"/>
      <c r="CS3" s="257"/>
      <c r="CT3" s="257"/>
      <c r="CU3" s="257"/>
      <c r="CV3" s="257"/>
      <c r="CW3" s="257"/>
      <c r="CX3" s="257"/>
    </row>
    <row r="4" spans="1:130" s="4" customFormat="1" ht="24.75" customHeight="1" x14ac:dyDescent="0.2">
      <c r="A4" s="257" t="str">
        <f>'key dates'!B3</f>
        <v>Intersection Improvements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B4" s="257"/>
      <c r="CC4" s="257"/>
      <c r="CD4" s="257"/>
      <c r="CE4" s="257"/>
      <c r="CF4" s="257"/>
      <c r="CG4" s="257"/>
      <c r="CH4" s="257"/>
      <c r="CI4" s="257"/>
      <c r="CJ4" s="257"/>
      <c r="CK4" s="257"/>
      <c r="CL4" s="257"/>
      <c r="CM4" s="257"/>
      <c r="CN4" s="257"/>
      <c r="CO4" s="257"/>
      <c r="CP4" s="257"/>
      <c r="CQ4" s="257"/>
      <c r="CR4" s="257"/>
      <c r="CS4" s="257"/>
      <c r="CT4" s="257"/>
      <c r="CU4" s="257"/>
      <c r="CV4" s="257"/>
      <c r="CW4" s="257"/>
      <c r="CX4" s="257"/>
    </row>
    <row r="5" spans="1:130" s="4" customFormat="1" ht="24.75" customHeight="1" x14ac:dyDescent="0.2">
      <c r="A5" s="257" t="str">
        <f>'key dates'!B4</f>
        <v>City/Town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57"/>
      <c r="BG5" s="257"/>
      <c r="BH5" s="257"/>
      <c r="BI5" s="257"/>
      <c r="BJ5" s="257"/>
      <c r="BK5" s="257"/>
      <c r="BL5" s="257"/>
      <c r="BM5" s="257"/>
      <c r="BN5" s="257"/>
      <c r="BO5" s="257"/>
      <c r="BP5" s="257"/>
      <c r="BQ5" s="257"/>
      <c r="BR5" s="257"/>
      <c r="BS5" s="257"/>
      <c r="BT5" s="257"/>
      <c r="BU5" s="257"/>
      <c r="BV5" s="257"/>
      <c r="BW5" s="257"/>
      <c r="BX5" s="257"/>
      <c r="BY5" s="257"/>
      <c r="BZ5" s="257"/>
      <c r="CA5" s="257"/>
      <c r="CB5" s="257"/>
      <c r="CC5" s="257"/>
      <c r="CD5" s="257"/>
      <c r="CE5" s="257"/>
      <c r="CF5" s="257"/>
      <c r="CG5" s="257"/>
      <c r="CH5" s="257"/>
      <c r="CI5" s="257"/>
      <c r="CJ5" s="257"/>
      <c r="CK5" s="257"/>
      <c r="CL5" s="257"/>
      <c r="CM5" s="257"/>
      <c r="CN5" s="257"/>
      <c r="CO5" s="257"/>
      <c r="CP5" s="257"/>
      <c r="CQ5" s="257"/>
      <c r="CR5" s="257"/>
      <c r="CS5" s="257"/>
      <c r="CT5" s="257"/>
      <c r="CU5" s="257"/>
      <c r="CV5" s="257"/>
      <c r="CW5" s="257"/>
      <c r="CX5" s="257"/>
    </row>
    <row r="6" spans="1:130" s="4" customFormat="1" ht="9.75" customHeight="1" x14ac:dyDescent="0.2">
      <c r="A6" s="23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55"/>
      <c r="BF6" s="55"/>
      <c r="BG6" s="3"/>
      <c r="BH6" s="3"/>
      <c r="BI6" s="3"/>
    </row>
    <row r="7" spans="1:130" s="4" customFormat="1" ht="24.95" customHeight="1" x14ac:dyDescent="0.2">
      <c r="C7" s="237" t="s">
        <v>182</v>
      </c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72"/>
      <c r="AO7" s="272"/>
      <c r="AP7" s="272"/>
      <c r="AQ7" s="272"/>
      <c r="AR7" s="272"/>
      <c r="AS7" s="272"/>
      <c r="AT7" s="272"/>
      <c r="AU7" s="272"/>
      <c r="AV7" s="272"/>
      <c r="AW7" s="272"/>
      <c r="AX7" s="272"/>
      <c r="AY7" s="272"/>
      <c r="AZ7" s="272"/>
      <c r="BA7" s="272"/>
      <c r="BB7" s="272"/>
      <c r="BC7" s="272"/>
      <c r="BD7" s="272"/>
      <c r="BE7" s="272"/>
      <c r="BF7" s="272"/>
      <c r="BG7" s="272"/>
      <c r="BH7" s="272"/>
      <c r="BI7" s="272"/>
      <c r="BJ7" s="272"/>
    </row>
    <row r="8" spans="1:130" s="4" customFormat="1" ht="24.75" customHeight="1" x14ac:dyDescent="0.2">
      <c r="A8" s="108"/>
      <c r="B8" s="211"/>
      <c r="C8" s="54"/>
      <c r="D8" s="54"/>
      <c r="E8" s="54"/>
      <c r="F8" s="54"/>
      <c r="G8" s="54"/>
      <c r="H8" s="54"/>
      <c r="I8" s="54"/>
      <c r="J8" s="54"/>
      <c r="K8" s="54"/>
      <c r="L8" s="54"/>
      <c r="M8" s="56"/>
      <c r="N8" s="56"/>
      <c r="O8" s="54"/>
      <c r="P8" s="54"/>
      <c r="Q8" s="56"/>
      <c r="R8" s="56"/>
      <c r="S8" s="56"/>
      <c r="T8" s="56"/>
      <c r="U8" s="56"/>
      <c r="V8" s="56"/>
      <c r="W8" s="56"/>
      <c r="X8" s="56"/>
      <c r="Y8" s="56"/>
      <c r="Z8" s="54"/>
      <c r="AA8" s="54"/>
      <c r="AB8" s="54"/>
      <c r="AC8" s="54"/>
      <c r="AD8" s="54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108"/>
      <c r="BF8" s="227"/>
      <c r="BG8" s="227"/>
      <c r="BH8" s="227"/>
      <c r="BI8" s="227"/>
      <c r="BJ8" s="227"/>
      <c r="BK8" s="227"/>
      <c r="BL8" s="227"/>
      <c r="BM8" s="227"/>
      <c r="BN8" s="227"/>
      <c r="BO8" s="3"/>
      <c r="BP8" s="3"/>
      <c r="BQ8" s="9"/>
      <c r="BR8" s="9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</row>
    <row r="9" spans="1:130" s="4" customFormat="1" ht="24.75" customHeight="1" x14ac:dyDescent="0.2">
      <c r="B9" s="108"/>
      <c r="C9" s="57" t="s">
        <v>183</v>
      </c>
      <c r="D9" s="273" t="str">
        <f>'key dates'!B5</f>
        <v>Name</v>
      </c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55"/>
      <c r="U9" s="55"/>
      <c r="V9" s="57" t="s">
        <v>184</v>
      </c>
      <c r="W9" s="274"/>
      <c r="X9" s="274"/>
      <c r="Y9" s="274"/>
      <c r="Z9" s="274"/>
      <c r="AA9" s="274"/>
      <c r="AB9" s="274"/>
      <c r="AC9" s="212"/>
      <c r="AD9" s="212"/>
      <c r="AE9" s="212"/>
      <c r="AF9" s="212"/>
      <c r="AG9" s="212"/>
      <c r="AH9" s="212"/>
      <c r="AI9" s="110"/>
      <c r="AJ9" s="57"/>
      <c r="AK9" s="57" t="s">
        <v>185</v>
      </c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58"/>
      <c r="BC9" s="58"/>
      <c r="BD9" s="57" t="s">
        <v>184</v>
      </c>
      <c r="BE9" s="273"/>
      <c r="BF9" s="273"/>
      <c r="BG9" s="273"/>
      <c r="BH9" s="273"/>
      <c r="BI9" s="273"/>
      <c r="BJ9" s="273"/>
      <c r="BK9" s="54"/>
      <c r="BL9" s="54"/>
      <c r="BM9" s="54"/>
      <c r="BN9" s="188"/>
      <c r="BO9" s="188"/>
      <c r="BP9" s="188"/>
      <c r="BQ9" s="188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227"/>
      <c r="CH9" s="227"/>
      <c r="CI9" s="227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9"/>
      <c r="DL9" s="9"/>
      <c r="DM9" s="3"/>
      <c r="DN9" s="3"/>
      <c r="DO9" s="106" t="s">
        <v>100</v>
      </c>
    </row>
    <row r="10" spans="1:130" s="4" customFormat="1" ht="24.75" customHeight="1" x14ac:dyDescent="0.2">
      <c r="B10" s="108"/>
      <c r="C10" s="59"/>
      <c r="D10" s="270" t="s">
        <v>104</v>
      </c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195"/>
      <c r="AK10" s="195"/>
      <c r="AL10" s="270" t="s">
        <v>131</v>
      </c>
      <c r="AM10" s="270"/>
      <c r="AN10" s="270"/>
      <c r="AO10" s="270"/>
      <c r="AP10" s="270"/>
      <c r="AQ10" s="270"/>
      <c r="AR10" s="270"/>
      <c r="AS10" s="270"/>
      <c r="AT10" s="270"/>
      <c r="AU10" s="270"/>
      <c r="AV10" s="270"/>
      <c r="AW10" s="270"/>
      <c r="AX10" s="270"/>
      <c r="AY10" s="270"/>
      <c r="AZ10" s="270"/>
      <c r="BA10" s="270"/>
      <c r="BB10" s="54"/>
      <c r="BC10" s="54"/>
      <c r="BD10" s="54"/>
      <c r="BE10" s="54"/>
      <c r="BF10" s="54"/>
      <c r="BG10" s="188"/>
      <c r="BH10" s="188"/>
      <c r="BI10" s="188"/>
      <c r="BJ10" s="185"/>
      <c r="BK10" s="54"/>
      <c r="BL10" s="54"/>
      <c r="BM10" s="54"/>
      <c r="BN10" s="188"/>
      <c r="BO10" s="188"/>
      <c r="BP10" s="188"/>
      <c r="BQ10" s="188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227"/>
      <c r="CH10" s="227"/>
      <c r="CI10" s="227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9"/>
      <c r="DL10" s="9"/>
      <c r="DM10" s="3"/>
      <c r="DN10" s="3"/>
      <c r="DO10" s="106"/>
    </row>
    <row r="11" spans="1:130" s="4" customFormat="1" ht="23.25" customHeight="1" thickBot="1" x14ac:dyDescent="0.25">
      <c r="A11" s="108"/>
      <c r="B11" s="59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227"/>
      <c r="BP11" s="227"/>
      <c r="BQ11" s="227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9"/>
      <c r="CT11" s="9"/>
      <c r="CU11" s="3"/>
      <c r="CV11" s="3"/>
      <c r="CW11" s="106"/>
    </row>
    <row r="12" spans="1:130" s="32" customFormat="1" ht="49.5" customHeight="1" thickBot="1" x14ac:dyDescent="0.35">
      <c r="A12" s="30"/>
      <c r="B12" s="259" t="s">
        <v>92</v>
      </c>
      <c r="C12" s="280"/>
      <c r="D12" s="33">
        <f>D13</f>
        <v>42821</v>
      </c>
      <c r="E12" s="33" t="str">
        <f t="shared" ref="E12:BP12" si="0">IF(YEAR(D13)&lt;YEAR(E13),E13,"")</f>
        <v/>
      </c>
      <c r="F12" s="33" t="str">
        <f t="shared" si="0"/>
        <v/>
      </c>
      <c r="G12" s="33" t="str">
        <f t="shared" si="0"/>
        <v/>
      </c>
      <c r="H12" s="33" t="str">
        <f t="shared" si="0"/>
        <v/>
      </c>
      <c r="I12" s="33" t="str">
        <f t="shared" si="0"/>
        <v/>
      </c>
      <c r="J12" s="33" t="str">
        <f t="shared" si="0"/>
        <v/>
      </c>
      <c r="K12" s="33" t="str">
        <f t="shared" si="0"/>
        <v/>
      </c>
      <c r="L12" s="33" t="str">
        <f t="shared" si="0"/>
        <v/>
      </c>
      <c r="M12" s="33" t="str">
        <f t="shared" si="0"/>
        <v/>
      </c>
      <c r="N12" s="33" t="str">
        <f t="shared" si="0"/>
        <v/>
      </c>
      <c r="O12" s="33" t="str">
        <f t="shared" si="0"/>
        <v/>
      </c>
      <c r="P12" s="33" t="str">
        <f t="shared" si="0"/>
        <v/>
      </c>
      <c r="Q12" s="33" t="str">
        <f t="shared" si="0"/>
        <v/>
      </c>
      <c r="R12" s="33" t="str">
        <f t="shared" si="0"/>
        <v/>
      </c>
      <c r="S12" s="33" t="str">
        <f t="shared" si="0"/>
        <v/>
      </c>
      <c r="T12" s="33" t="str">
        <f t="shared" si="0"/>
        <v/>
      </c>
      <c r="U12" s="33" t="str">
        <f t="shared" si="0"/>
        <v/>
      </c>
      <c r="V12" s="33" t="str">
        <f t="shared" si="0"/>
        <v/>
      </c>
      <c r="W12" s="33" t="str">
        <f t="shared" si="0"/>
        <v/>
      </c>
      <c r="X12" s="33" t="str">
        <f t="shared" si="0"/>
        <v/>
      </c>
      <c r="Y12" s="33" t="str">
        <f t="shared" si="0"/>
        <v/>
      </c>
      <c r="Z12" s="33" t="str">
        <f t="shared" si="0"/>
        <v/>
      </c>
      <c r="AA12" s="33" t="str">
        <f t="shared" si="0"/>
        <v/>
      </c>
      <c r="AB12" s="33" t="str">
        <f t="shared" si="0"/>
        <v/>
      </c>
      <c r="AC12" s="33" t="str">
        <f t="shared" si="0"/>
        <v/>
      </c>
      <c r="AD12" s="33" t="str">
        <f t="shared" si="0"/>
        <v/>
      </c>
      <c r="AE12" s="33" t="str">
        <f t="shared" si="0"/>
        <v/>
      </c>
      <c r="AF12" s="33" t="str">
        <f t="shared" si="0"/>
        <v/>
      </c>
      <c r="AG12" s="33" t="str">
        <f t="shared" si="0"/>
        <v/>
      </c>
      <c r="AH12" s="33" t="str">
        <f t="shared" si="0"/>
        <v/>
      </c>
      <c r="AI12" s="33" t="str">
        <f t="shared" si="0"/>
        <v/>
      </c>
      <c r="AJ12" s="33" t="str">
        <f t="shared" si="0"/>
        <v/>
      </c>
      <c r="AK12" s="33" t="str">
        <f t="shared" si="0"/>
        <v/>
      </c>
      <c r="AL12" s="33" t="str">
        <f t="shared" si="0"/>
        <v/>
      </c>
      <c r="AM12" s="33" t="str">
        <f t="shared" si="0"/>
        <v/>
      </c>
      <c r="AN12" s="33" t="str">
        <f t="shared" si="0"/>
        <v/>
      </c>
      <c r="AO12" s="33" t="str">
        <f t="shared" si="0"/>
        <v/>
      </c>
      <c r="AP12" s="33" t="str">
        <f t="shared" si="0"/>
        <v/>
      </c>
      <c r="AQ12" s="33" t="str">
        <f t="shared" si="0"/>
        <v/>
      </c>
      <c r="AR12" s="33">
        <f t="shared" si="0"/>
        <v>43101</v>
      </c>
      <c r="AS12" s="33" t="str">
        <f t="shared" si="0"/>
        <v/>
      </c>
      <c r="AT12" s="33" t="str">
        <f t="shared" si="0"/>
        <v/>
      </c>
      <c r="AU12" s="33" t="str">
        <f t="shared" si="0"/>
        <v/>
      </c>
      <c r="AV12" s="33" t="str">
        <f t="shared" si="0"/>
        <v/>
      </c>
      <c r="AW12" s="33" t="str">
        <f t="shared" si="0"/>
        <v/>
      </c>
      <c r="AX12" s="33" t="str">
        <f t="shared" si="0"/>
        <v/>
      </c>
      <c r="AY12" s="33" t="str">
        <f t="shared" si="0"/>
        <v/>
      </c>
      <c r="AZ12" s="33" t="str">
        <f t="shared" si="0"/>
        <v/>
      </c>
      <c r="BA12" s="33" t="str">
        <f t="shared" si="0"/>
        <v/>
      </c>
      <c r="BB12" s="33" t="str">
        <f t="shared" si="0"/>
        <v/>
      </c>
      <c r="BC12" s="33" t="str">
        <f t="shared" si="0"/>
        <v/>
      </c>
      <c r="BD12" s="33" t="str">
        <f t="shared" si="0"/>
        <v/>
      </c>
      <c r="BE12" s="33" t="str">
        <f t="shared" si="0"/>
        <v/>
      </c>
      <c r="BF12" s="33" t="str">
        <f t="shared" si="0"/>
        <v/>
      </c>
      <c r="BG12" s="33" t="str">
        <f t="shared" si="0"/>
        <v/>
      </c>
      <c r="BH12" s="33" t="str">
        <f t="shared" si="0"/>
        <v/>
      </c>
      <c r="BI12" s="33" t="str">
        <f t="shared" si="0"/>
        <v/>
      </c>
      <c r="BJ12" s="33" t="str">
        <f t="shared" si="0"/>
        <v/>
      </c>
      <c r="BK12" s="33" t="str">
        <f t="shared" si="0"/>
        <v/>
      </c>
      <c r="BL12" s="33" t="str">
        <f t="shared" si="0"/>
        <v/>
      </c>
      <c r="BM12" s="33" t="str">
        <f t="shared" si="0"/>
        <v/>
      </c>
      <c r="BN12" s="33" t="str">
        <f t="shared" si="0"/>
        <v/>
      </c>
      <c r="BO12" s="33" t="str">
        <f t="shared" si="0"/>
        <v/>
      </c>
      <c r="BP12" s="33" t="str">
        <f t="shared" si="0"/>
        <v/>
      </c>
      <c r="BQ12" s="33" t="str">
        <f t="shared" ref="BQ12:CX12" si="1">IF(YEAR(BP13)&lt;YEAR(BQ13),BQ13,"")</f>
        <v/>
      </c>
      <c r="BR12" s="33" t="str">
        <f t="shared" si="1"/>
        <v/>
      </c>
      <c r="BS12" s="33" t="str">
        <f t="shared" si="1"/>
        <v/>
      </c>
      <c r="BT12" s="33" t="str">
        <f t="shared" si="1"/>
        <v/>
      </c>
      <c r="BU12" s="33" t="str">
        <f t="shared" si="1"/>
        <v/>
      </c>
      <c r="BV12" s="33" t="str">
        <f t="shared" si="1"/>
        <v/>
      </c>
      <c r="BW12" s="33" t="str">
        <f t="shared" si="1"/>
        <v/>
      </c>
      <c r="BX12" s="33" t="str">
        <f t="shared" si="1"/>
        <v/>
      </c>
      <c r="BY12" s="33" t="str">
        <f t="shared" si="1"/>
        <v/>
      </c>
      <c r="BZ12" s="33" t="str">
        <f t="shared" si="1"/>
        <v/>
      </c>
      <c r="CA12" s="33" t="str">
        <f t="shared" si="1"/>
        <v/>
      </c>
      <c r="CB12" s="33" t="str">
        <f t="shared" si="1"/>
        <v/>
      </c>
      <c r="CC12" s="33" t="str">
        <f t="shared" si="1"/>
        <v/>
      </c>
      <c r="CD12" s="33" t="str">
        <f t="shared" si="1"/>
        <v/>
      </c>
      <c r="CE12" s="33" t="str">
        <f t="shared" si="1"/>
        <v/>
      </c>
      <c r="CF12" s="33" t="str">
        <f t="shared" si="1"/>
        <v/>
      </c>
      <c r="CG12" s="33" t="str">
        <f t="shared" si="1"/>
        <v/>
      </c>
      <c r="CH12" s="33" t="str">
        <f t="shared" si="1"/>
        <v/>
      </c>
      <c r="CI12" s="33" t="str">
        <f t="shared" si="1"/>
        <v/>
      </c>
      <c r="CJ12" s="33" t="str">
        <f t="shared" si="1"/>
        <v/>
      </c>
      <c r="CK12" s="33" t="str">
        <f t="shared" si="1"/>
        <v/>
      </c>
      <c r="CL12" s="33" t="str">
        <f t="shared" si="1"/>
        <v/>
      </c>
      <c r="CM12" s="33" t="str">
        <f t="shared" si="1"/>
        <v/>
      </c>
      <c r="CN12" s="33" t="str">
        <f t="shared" si="1"/>
        <v/>
      </c>
      <c r="CO12" s="33" t="str">
        <f t="shared" si="1"/>
        <v/>
      </c>
      <c r="CP12" s="33" t="str">
        <f t="shared" si="1"/>
        <v/>
      </c>
      <c r="CQ12" s="33" t="str">
        <f t="shared" si="1"/>
        <v/>
      </c>
      <c r="CR12" s="33" t="str">
        <f t="shared" si="1"/>
        <v/>
      </c>
      <c r="CS12" s="33">
        <f t="shared" si="1"/>
        <v>43472</v>
      </c>
      <c r="CT12" s="33" t="str">
        <f t="shared" si="1"/>
        <v/>
      </c>
      <c r="CU12" s="33" t="str">
        <f t="shared" si="1"/>
        <v/>
      </c>
      <c r="CV12" s="33" t="str">
        <f t="shared" si="1"/>
        <v/>
      </c>
      <c r="CW12" s="33" t="str">
        <f t="shared" si="1"/>
        <v/>
      </c>
      <c r="CX12" s="34" t="str">
        <f t="shared" si="1"/>
        <v/>
      </c>
      <c r="CY12" s="28"/>
      <c r="CZ12" s="28"/>
      <c r="DA12" s="31"/>
      <c r="DB12" s="31"/>
      <c r="DC12" s="31"/>
    </row>
    <row r="13" spans="1:130" ht="63" customHeight="1" thickBot="1" x14ac:dyDescent="0.3">
      <c r="A13" s="246" t="s">
        <v>112</v>
      </c>
      <c r="B13" s="247"/>
      <c r="C13" s="262"/>
      <c r="D13" s="63">
        <f>B20</f>
        <v>42821</v>
      </c>
      <c r="E13" s="52">
        <f t="shared" ref="E13:BP13" si="2">D13+7</f>
        <v>42828</v>
      </c>
      <c r="F13" s="51">
        <f t="shared" si="2"/>
        <v>42835</v>
      </c>
      <c r="G13" s="51">
        <f t="shared" si="2"/>
        <v>42842</v>
      </c>
      <c r="H13" s="51">
        <f t="shared" si="2"/>
        <v>42849</v>
      </c>
      <c r="I13" s="51">
        <f t="shared" si="2"/>
        <v>42856</v>
      </c>
      <c r="J13" s="51">
        <f t="shared" si="2"/>
        <v>42863</v>
      </c>
      <c r="K13" s="51">
        <f t="shared" si="2"/>
        <v>42870</v>
      </c>
      <c r="L13" s="51">
        <f t="shared" si="2"/>
        <v>42877</v>
      </c>
      <c r="M13" s="51">
        <f t="shared" si="2"/>
        <v>42884</v>
      </c>
      <c r="N13" s="51">
        <f t="shared" si="2"/>
        <v>42891</v>
      </c>
      <c r="O13" s="51">
        <f t="shared" si="2"/>
        <v>42898</v>
      </c>
      <c r="P13" s="51">
        <f t="shared" si="2"/>
        <v>42905</v>
      </c>
      <c r="Q13" s="51">
        <f t="shared" si="2"/>
        <v>42912</v>
      </c>
      <c r="R13" s="51">
        <f t="shared" si="2"/>
        <v>42919</v>
      </c>
      <c r="S13" s="51">
        <f t="shared" si="2"/>
        <v>42926</v>
      </c>
      <c r="T13" s="51">
        <f t="shared" si="2"/>
        <v>42933</v>
      </c>
      <c r="U13" s="51">
        <f t="shared" si="2"/>
        <v>42940</v>
      </c>
      <c r="V13" s="51">
        <f t="shared" si="2"/>
        <v>42947</v>
      </c>
      <c r="W13" s="51">
        <f t="shared" si="2"/>
        <v>42954</v>
      </c>
      <c r="X13" s="51">
        <f t="shared" si="2"/>
        <v>42961</v>
      </c>
      <c r="Y13" s="51">
        <f t="shared" si="2"/>
        <v>42968</v>
      </c>
      <c r="Z13" s="51">
        <f t="shared" si="2"/>
        <v>42975</v>
      </c>
      <c r="AA13" s="51">
        <f t="shared" si="2"/>
        <v>42982</v>
      </c>
      <c r="AB13" s="51">
        <f t="shared" si="2"/>
        <v>42989</v>
      </c>
      <c r="AC13" s="51">
        <f t="shared" si="2"/>
        <v>42996</v>
      </c>
      <c r="AD13" s="51">
        <f t="shared" si="2"/>
        <v>43003</v>
      </c>
      <c r="AE13" s="51">
        <f t="shared" si="2"/>
        <v>43010</v>
      </c>
      <c r="AF13" s="51">
        <f t="shared" si="2"/>
        <v>43017</v>
      </c>
      <c r="AG13" s="51">
        <f t="shared" si="2"/>
        <v>43024</v>
      </c>
      <c r="AH13" s="51">
        <f t="shared" si="2"/>
        <v>43031</v>
      </c>
      <c r="AI13" s="51">
        <f t="shared" si="2"/>
        <v>43038</v>
      </c>
      <c r="AJ13" s="51">
        <f t="shared" si="2"/>
        <v>43045</v>
      </c>
      <c r="AK13" s="51">
        <f t="shared" si="2"/>
        <v>43052</v>
      </c>
      <c r="AL13" s="51">
        <f t="shared" si="2"/>
        <v>43059</v>
      </c>
      <c r="AM13" s="51">
        <f t="shared" si="2"/>
        <v>43066</v>
      </c>
      <c r="AN13" s="51">
        <f t="shared" si="2"/>
        <v>43073</v>
      </c>
      <c r="AO13" s="51">
        <f t="shared" si="2"/>
        <v>43080</v>
      </c>
      <c r="AP13" s="51">
        <f t="shared" si="2"/>
        <v>43087</v>
      </c>
      <c r="AQ13" s="51">
        <f t="shared" si="2"/>
        <v>43094</v>
      </c>
      <c r="AR13" s="51">
        <f t="shared" si="2"/>
        <v>43101</v>
      </c>
      <c r="AS13" s="51">
        <f t="shared" si="2"/>
        <v>43108</v>
      </c>
      <c r="AT13" s="51">
        <f t="shared" si="2"/>
        <v>43115</v>
      </c>
      <c r="AU13" s="51">
        <f t="shared" si="2"/>
        <v>43122</v>
      </c>
      <c r="AV13" s="51">
        <f t="shared" si="2"/>
        <v>43129</v>
      </c>
      <c r="AW13" s="51">
        <f t="shared" si="2"/>
        <v>43136</v>
      </c>
      <c r="AX13" s="51">
        <f t="shared" si="2"/>
        <v>43143</v>
      </c>
      <c r="AY13" s="51">
        <f t="shared" si="2"/>
        <v>43150</v>
      </c>
      <c r="AZ13" s="51">
        <f t="shared" si="2"/>
        <v>43157</v>
      </c>
      <c r="BA13" s="51">
        <f t="shared" si="2"/>
        <v>43164</v>
      </c>
      <c r="BB13" s="51">
        <f t="shared" si="2"/>
        <v>43171</v>
      </c>
      <c r="BC13" s="51">
        <f t="shared" si="2"/>
        <v>43178</v>
      </c>
      <c r="BD13" s="51">
        <f t="shared" si="2"/>
        <v>43185</v>
      </c>
      <c r="BE13" s="51">
        <f t="shared" si="2"/>
        <v>43192</v>
      </c>
      <c r="BF13" s="51">
        <f t="shared" si="2"/>
        <v>43199</v>
      </c>
      <c r="BG13" s="51">
        <f t="shared" si="2"/>
        <v>43206</v>
      </c>
      <c r="BH13" s="51">
        <f t="shared" si="2"/>
        <v>43213</v>
      </c>
      <c r="BI13" s="51">
        <f t="shared" si="2"/>
        <v>43220</v>
      </c>
      <c r="BJ13" s="51">
        <f t="shared" si="2"/>
        <v>43227</v>
      </c>
      <c r="BK13" s="51">
        <f t="shared" si="2"/>
        <v>43234</v>
      </c>
      <c r="BL13" s="51">
        <f t="shared" si="2"/>
        <v>43241</v>
      </c>
      <c r="BM13" s="51">
        <f t="shared" si="2"/>
        <v>43248</v>
      </c>
      <c r="BN13" s="51">
        <f t="shared" si="2"/>
        <v>43255</v>
      </c>
      <c r="BO13" s="51">
        <f t="shared" si="2"/>
        <v>43262</v>
      </c>
      <c r="BP13" s="51">
        <f t="shared" si="2"/>
        <v>43269</v>
      </c>
      <c r="BQ13" s="51">
        <f t="shared" ref="BQ13:CX13" si="3">BP13+7</f>
        <v>43276</v>
      </c>
      <c r="BR13" s="51">
        <f t="shared" si="3"/>
        <v>43283</v>
      </c>
      <c r="BS13" s="51">
        <f t="shared" si="3"/>
        <v>43290</v>
      </c>
      <c r="BT13" s="51">
        <f t="shared" si="3"/>
        <v>43297</v>
      </c>
      <c r="BU13" s="51">
        <f t="shared" si="3"/>
        <v>43304</v>
      </c>
      <c r="BV13" s="51">
        <f t="shared" si="3"/>
        <v>43311</v>
      </c>
      <c r="BW13" s="51">
        <f t="shared" si="3"/>
        <v>43318</v>
      </c>
      <c r="BX13" s="51">
        <f t="shared" si="3"/>
        <v>43325</v>
      </c>
      <c r="BY13" s="51">
        <f t="shared" si="3"/>
        <v>43332</v>
      </c>
      <c r="BZ13" s="51">
        <f t="shared" si="3"/>
        <v>43339</v>
      </c>
      <c r="CA13" s="51">
        <f t="shared" si="3"/>
        <v>43346</v>
      </c>
      <c r="CB13" s="51">
        <f t="shared" si="3"/>
        <v>43353</v>
      </c>
      <c r="CC13" s="51">
        <f t="shared" si="3"/>
        <v>43360</v>
      </c>
      <c r="CD13" s="51">
        <f t="shared" si="3"/>
        <v>43367</v>
      </c>
      <c r="CE13" s="51">
        <f t="shared" si="3"/>
        <v>43374</v>
      </c>
      <c r="CF13" s="51">
        <f t="shared" si="3"/>
        <v>43381</v>
      </c>
      <c r="CG13" s="51">
        <f t="shared" si="3"/>
        <v>43388</v>
      </c>
      <c r="CH13" s="51">
        <f t="shared" si="3"/>
        <v>43395</v>
      </c>
      <c r="CI13" s="51">
        <f t="shared" si="3"/>
        <v>43402</v>
      </c>
      <c r="CJ13" s="51">
        <f t="shared" si="3"/>
        <v>43409</v>
      </c>
      <c r="CK13" s="51">
        <f t="shared" si="3"/>
        <v>43416</v>
      </c>
      <c r="CL13" s="51">
        <f t="shared" si="3"/>
        <v>43423</v>
      </c>
      <c r="CM13" s="51">
        <f t="shared" si="3"/>
        <v>43430</v>
      </c>
      <c r="CN13" s="51">
        <f t="shared" si="3"/>
        <v>43437</v>
      </c>
      <c r="CO13" s="51">
        <f t="shared" si="3"/>
        <v>43444</v>
      </c>
      <c r="CP13" s="51">
        <f t="shared" si="3"/>
        <v>43451</v>
      </c>
      <c r="CQ13" s="51">
        <f t="shared" si="3"/>
        <v>43458</v>
      </c>
      <c r="CR13" s="51">
        <f t="shared" si="3"/>
        <v>43465</v>
      </c>
      <c r="CS13" s="51">
        <f t="shared" si="3"/>
        <v>43472</v>
      </c>
      <c r="CT13" s="51">
        <f t="shared" si="3"/>
        <v>43479</v>
      </c>
      <c r="CU13" s="51">
        <f t="shared" si="3"/>
        <v>43486</v>
      </c>
      <c r="CV13" s="51">
        <f t="shared" si="3"/>
        <v>43493</v>
      </c>
      <c r="CW13" s="51">
        <f t="shared" si="3"/>
        <v>43500</v>
      </c>
      <c r="CX13" s="60">
        <f t="shared" si="3"/>
        <v>43507</v>
      </c>
      <c r="CY13" s="39" t="s">
        <v>57</v>
      </c>
      <c r="CZ13" s="40"/>
      <c r="DA13" s="6"/>
      <c r="DB13" s="6"/>
      <c r="DC13" s="6"/>
      <c r="DD13" s="6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8"/>
      <c r="DR13" s="8"/>
      <c r="DS13" s="8"/>
      <c r="DT13" s="8"/>
      <c r="DU13" s="8"/>
      <c r="DV13" s="8"/>
      <c r="DW13" s="8"/>
      <c r="DX13" s="8"/>
      <c r="DY13" s="8"/>
      <c r="DZ13" s="8"/>
    </row>
    <row r="14" spans="1:130" ht="20.100000000000001" customHeight="1" x14ac:dyDescent="0.3">
      <c r="A14" s="222" t="s">
        <v>0</v>
      </c>
      <c r="B14" s="263" t="s">
        <v>140</v>
      </c>
      <c r="C14" s="264"/>
      <c r="D14" s="265" t="s">
        <v>93</v>
      </c>
      <c r="E14" s="223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6"/>
      <c r="CY14" s="28"/>
      <c r="CZ14" s="28"/>
      <c r="DA14" s="1"/>
      <c r="DB14" s="1"/>
      <c r="DC14" s="1"/>
    </row>
    <row r="15" spans="1:130" s="68" customFormat="1" ht="20.100000000000001" customHeight="1" x14ac:dyDescent="0.25">
      <c r="A15" s="64" t="s">
        <v>141</v>
      </c>
      <c r="B15" s="244">
        <f>'key dates'!B6</f>
        <v>42620</v>
      </c>
      <c r="C15" s="245"/>
      <c r="D15" s="266"/>
      <c r="E15" s="114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213"/>
      <c r="CY15" s="69"/>
      <c r="CZ15" s="69"/>
      <c r="DA15" s="70"/>
      <c r="DB15" s="70"/>
      <c r="DC15" s="70"/>
    </row>
    <row r="16" spans="1:130" ht="20.100000000000001" customHeight="1" x14ac:dyDescent="0.25">
      <c r="A16" s="113" t="s">
        <v>2</v>
      </c>
      <c r="B16" s="268">
        <f>'key dates'!B7</f>
        <v>42662</v>
      </c>
      <c r="C16" s="269"/>
      <c r="D16" s="266"/>
      <c r="E16" s="43" t="str">
        <f t="shared" ref="E16:BP16" si="4">IF(AND($B16&gt;=E13,F13&gt;$B16),"X"," ")</f>
        <v xml:space="preserve"> </v>
      </c>
      <c r="F16" s="42" t="str">
        <f t="shared" si="4"/>
        <v xml:space="preserve"> </v>
      </c>
      <c r="G16" s="42" t="str">
        <f t="shared" si="4"/>
        <v xml:space="preserve"> </v>
      </c>
      <c r="H16" s="42" t="str">
        <f t="shared" si="4"/>
        <v xml:space="preserve"> </v>
      </c>
      <c r="I16" s="42" t="str">
        <f t="shared" si="4"/>
        <v xml:space="preserve"> </v>
      </c>
      <c r="J16" s="42" t="str">
        <f t="shared" si="4"/>
        <v xml:space="preserve"> </v>
      </c>
      <c r="K16" s="42" t="str">
        <f t="shared" si="4"/>
        <v xml:space="preserve"> </v>
      </c>
      <c r="L16" s="42" t="str">
        <f t="shared" si="4"/>
        <v xml:space="preserve"> </v>
      </c>
      <c r="M16" s="42" t="str">
        <f t="shared" si="4"/>
        <v xml:space="preserve"> </v>
      </c>
      <c r="N16" s="42" t="str">
        <f t="shared" si="4"/>
        <v xml:space="preserve"> </v>
      </c>
      <c r="O16" s="42" t="str">
        <f t="shared" si="4"/>
        <v xml:space="preserve"> </v>
      </c>
      <c r="P16" s="42" t="str">
        <f t="shared" si="4"/>
        <v xml:space="preserve"> </v>
      </c>
      <c r="Q16" s="42" t="str">
        <f t="shared" si="4"/>
        <v xml:space="preserve"> </v>
      </c>
      <c r="R16" s="42" t="str">
        <f t="shared" si="4"/>
        <v xml:space="preserve"> </v>
      </c>
      <c r="S16" s="42" t="str">
        <f t="shared" si="4"/>
        <v xml:space="preserve"> </v>
      </c>
      <c r="T16" s="42" t="str">
        <f t="shared" si="4"/>
        <v xml:space="preserve"> </v>
      </c>
      <c r="U16" s="42" t="str">
        <f t="shared" si="4"/>
        <v xml:space="preserve"> </v>
      </c>
      <c r="V16" s="42" t="str">
        <f t="shared" si="4"/>
        <v xml:space="preserve"> </v>
      </c>
      <c r="W16" s="42" t="str">
        <f t="shared" si="4"/>
        <v xml:space="preserve"> </v>
      </c>
      <c r="X16" s="42" t="str">
        <f t="shared" si="4"/>
        <v xml:space="preserve"> </v>
      </c>
      <c r="Y16" s="42" t="str">
        <f t="shared" si="4"/>
        <v xml:space="preserve"> </v>
      </c>
      <c r="Z16" s="42" t="str">
        <f t="shared" si="4"/>
        <v xml:space="preserve"> </v>
      </c>
      <c r="AA16" s="42" t="str">
        <f t="shared" si="4"/>
        <v xml:space="preserve"> </v>
      </c>
      <c r="AB16" s="42" t="str">
        <f t="shared" si="4"/>
        <v xml:space="preserve"> </v>
      </c>
      <c r="AC16" s="42" t="str">
        <f t="shared" si="4"/>
        <v xml:space="preserve"> </v>
      </c>
      <c r="AD16" s="42" t="str">
        <f t="shared" si="4"/>
        <v xml:space="preserve"> </v>
      </c>
      <c r="AE16" s="42" t="str">
        <f t="shared" si="4"/>
        <v xml:space="preserve"> </v>
      </c>
      <c r="AF16" s="42" t="str">
        <f t="shared" si="4"/>
        <v xml:space="preserve"> </v>
      </c>
      <c r="AG16" s="42" t="str">
        <f t="shared" si="4"/>
        <v xml:space="preserve"> </v>
      </c>
      <c r="AH16" s="42" t="str">
        <f t="shared" si="4"/>
        <v xml:space="preserve"> </v>
      </c>
      <c r="AI16" s="42" t="str">
        <f t="shared" si="4"/>
        <v xml:space="preserve"> </v>
      </c>
      <c r="AJ16" s="42" t="str">
        <f t="shared" si="4"/>
        <v xml:space="preserve"> </v>
      </c>
      <c r="AK16" s="42" t="str">
        <f t="shared" si="4"/>
        <v xml:space="preserve"> </v>
      </c>
      <c r="AL16" s="42" t="str">
        <f t="shared" si="4"/>
        <v xml:space="preserve"> </v>
      </c>
      <c r="AM16" s="42" t="str">
        <f t="shared" si="4"/>
        <v xml:space="preserve"> </v>
      </c>
      <c r="AN16" s="42" t="str">
        <f t="shared" si="4"/>
        <v xml:space="preserve"> </v>
      </c>
      <c r="AO16" s="42" t="str">
        <f t="shared" si="4"/>
        <v xml:space="preserve"> </v>
      </c>
      <c r="AP16" s="42" t="str">
        <f t="shared" si="4"/>
        <v xml:space="preserve"> </v>
      </c>
      <c r="AQ16" s="42" t="str">
        <f t="shared" si="4"/>
        <v xml:space="preserve"> </v>
      </c>
      <c r="AR16" s="42" t="str">
        <f t="shared" si="4"/>
        <v xml:space="preserve"> </v>
      </c>
      <c r="AS16" s="42" t="str">
        <f t="shared" si="4"/>
        <v xml:space="preserve"> </v>
      </c>
      <c r="AT16" s="42" t="str">
        <f t="shared" si="4"/>
        <v xml:space="preserve"> </v>
      </c>
      <c r="AU16" s="42" t="str">
        <f t="shared" si="4"/>
        <v xml:space="preserve"> </v>
      </c>
      <c r="AV16" s="42" t="str">
        <f t="shared" si="4"/>
        <v xml:space="preserve"> </v>
      </c>
      <c r="AW16" s="42" t="str">
        <f t="shared" si="4"/>
        <v xml:space="preserve"> </v>
      </c>
      <c r="AX16" s="42" t="str">
        <f t="shared" si="4"/>
        <v xml:space="preserve"> </v>
      </c>
      <c r="AY16" s="42" t="str">
        <f t="shared" si="4"/>
        <v xml:space="preserve"> </v>
      </c>
      <c r="AZ16" s="42" t="str">
        <f t="shared" si="4"/>
        <v xml:space="preserve"> </v>
      </c>
      <c r="BA16" s="42" t="str">
        <f t="shared" si="4"/>
        <v xml:space="preserve"> </v>
      </c>
      <c r="BB16" s="42" t="str">
        <f t="shared" si="4"/>
        <v xml:space="preserve"> </v>
      </c>
      <c r="BC16" s="42" t="str">
        <f t="shared" si="4"/>
        <v xml:space="preserve"> </v>
      </c>
      <c r="BD16" s="42" t="str">
        <f t="shared" si="4"/>
        <v xml:space="preserve"> </v>
      </c>
      <c r="BE16" s="42" t="str">
        <f t="shared" si="4"/>
        <v xml:space="preserve"> </v>
      </c>
      <c r="BF16" s="42" t="str">
        <f t="shared" si="4"/>
        <v xml:space="preserve"> </v>
      </c>
      <c r="BG16" s="42" t="str">
        <f t="shared" si="4"/>
        <v xml:space="preserve"> </v>
      </c>
      <c r="BH16" s="42" t="str">
        <f t="shared" si="4"/>
        <v xml:space="preserve"> </v>
      </c>
      <c r="BI16" s="42" t="str">
        <f t="shared" si="4"/>
        <v xml:space="preserve"> </v>
      </c>
      <c r="BJ16" s="42" t="str">
        <f t="shared" si="4"/>
        <v xml:space="preserve"> </v>
      </c>
      <c r="BK16" s="42" t="str">
        <f t="shared" si="4"/>
        <v xml:space="preserve"> </v>
      </c>
      <c r="BL16" s="42" t="str">
        <f t="shared" si="4"/>
        <v xml:space="preserve"> </v>
      </c>
      <c r="BM16" s="42" t="str">
        <f t="shared" si="4"/>
        <v xml:space="preserve"> </v>
      </c>
      <c r="BN16" s="42" t="str">
        <f t="shared" si="4"/>
        <v xml:space="preserve"> </v>
      </c>
      <c r="BO16" s="42" t="str">
        <f t="shared" si="4"/>
        <v xml:space="preserve"> </v>
      </c>
      <c r="BP16" s="42" t="str">
        <f t="shared" si="4"/>
        <v xml:space="preserve"> </v>
      </c>
      <c r="BQ16" s="42" t="str">
        <f t="shared" ref="BQ16:CX16" si="5">IF(AND($B16&gt;=BQ13,BR13&gt;$B16),"X"," ")</f>
        <v xml:space="preserve"> </v>
      </c>
      <c r="BR16" s="42" t="str">
        <f t="shared" si="5"/>
        <v xml:space="preserve"> </v>
      </c>
      <c r="BS16" s="42" t="str">
        <f t="shared" si="5"/>
        <v xml:space="preserve"> </v>
      </c>
      <c r="BT16" s="42" t="str">
        <f t="shared" si="5"/>
        <v xml:space="preserve"> </v>
      </c>
      <c r="BU16" s="42" t="str">
        <f t="shared" si="5"/>
        <v xml:space="preserve"> </v>
      </c>
      <c r="BV16" s="42" t="str">
        <f t="shared" si="5"/>
        <v xml:space="preserve"> </v>
      </c>
      <c r="BW16" s="42" t="str">
        <f t="shared" si="5"/>
        <v xml:space="preserve"> </v>
      </c>
      <c r="BX16" s="42" t="str">
        <f t="shared" si="5"/>
        <v xml:space="preserve"> </v>
      </c>
      <c r="BY16" s="42" t="str">
        <f t="shared" si="5"/>
        <v xml:space="preserve"> </v>
      </c>
      <c r="BZ16" s="42" t="str">
        <f t="shared" si="5"/>
        <v xml:space="preserve"> </v>
      </c>
      <c r="CA16" s="42" t="str">
        <f t="shared" si="5"/>
        <v xml:space="preserve"> </v>
      </c>
      <c r="CB16" s="42" t="str">
        <f t="shared" si="5"/>
        <v xml:space="preserve"> </v>
      </c>
      <c r="CC16" s="42" t="str">
        <f t="shared" si="5"/>
        <v xml:space="preserve"> </v>
      </c>
      <c r="CD16" s="42" t="str">
        <f t="shared" si="5"/>
        <v xml:space="preserve"> </v>
      </c>
      <c r="CE16" s="42" t="str">
        <f t="shared" si="5"/>
        <v xml:space="preserve"> </v>
      </c>
      <c r="CF16" s="42" t="str">
        <f t="shared" si="5"/>
        <v xml:space="preserve"> </v>
      </c>
      <c r="CG16" s="42" t="str">
        <f t="shared" si="5"/>
        <v xml:space="preserve"> </v>
      </c>
      <c r="CH16" s="42" t="str">
        <f t="shared" si="5"/>
        <v xml:space="preserve"> </v>
      </c>
      <c r="CI16" s="42" t="str">
        <f t="shared" si="5"/>
        <v xml:space="preserve"> </v>
      </c>
      <c r="CJ16" s="42" t="str">
        <f t="shared" si="5"/>
        <v xml:space="preserve"> </v>
      </c>
      <c r="CK16" s="42" t="str">
        <f t="shared" si="5"/>
        <v xml:space="preserve"> </v>
      </c>
      <c r="CL16" s="42" t="str">
        <f t="shared" si="5"/>
        <v xml:space="preserve"> </v>
      </c>
      <c r="CM16" s="42" t="str">
        <f t="shared" si="5"/>
        <v xml:space="preserve"> </v>
      </c>
      <c r="CN16" s="42" t="str">
        <f t="shared" si="5"/>
        <v xml:space="preserve"> </v>
      </c>
      <c r="CO16" s="42" t="str">
        <f t="shared" si="5"/>
        <v xml:space="preserve"> </v>
      </c>
      <c r="CP16" s="42" t="str">
        <f t="shared" si="5"/>
        <v xml:space="preserve"> </v>
      </c>
      <c r="CQ16" s="42" t="str">
        <f t="shared" si="5"/>
        <v xml:space="preserve"> </v>
      </c>
      <c r="CR16" s="42" t="str">
        <f t="shared" si="5"/>
        <v xml:space="preserve"> </v>
      </c>
      <c r="CS16" s="42" t="str">
        <f t="shared" si="5"/>
        <v xml:space="preserve"> </v>
      </c>
      <c r="CT16" s="42" t="str">
        <f t="shared" si="5"/>
        <v xml:space="preserve"> </v>
      </c>
      <c r="CU16" s="42" t="str">
        <f t="shared" si="5"/>
        <v xml:space="preserve"> </v>
      </c>
      <c r="CV16" s="42" t="str">
        <f t="shared" si="5"/>
        <v xml:space="preserve"> </v>
      </c>
      <c r="CW16" s="42" t="str">
        <f t="shared" si="5"/>
        <v xml:space="preserve"> </v>
      </c>
      <c r="CX16" s="61" t="str">
        <f t="shared" si="5"/>
        <v xml:space="preserve"> </v>
      </c>
      <c r="CY16" s="29"/>
      <c r="CZ16" s="29"/>
    </row>
    <row r="17" spans="1:104" s="70" customFormat="1" ht="20.100000000000001" customHeight="1" x14ac:dyDescent="0.25">
      <c r="A17" s="64" t="s">
        <v>91</v>
      </c>
      <c r="B17" s="244">
        <f>'key dates'!B8</f>
        <v>42690</v>
      </c>
      <c r="C17" s="245"/>
      <c r="D17" s="266"/>
      <c r="E17" s="65" t="str">
        <f t="shared" ref="E17:BP17" si="6">IF(AND($B17&gt;=E13,F13&gt;$B17),"X"," ")</f>
        <v xml:space="preserve"> </v>
      </c>
      <c r="F17" s="66" t="str">
        <f t="shared" si="6"/>
        <v xml:space="preserve"> </v>
      </c>
      <c r="G17" s="66" t="str">
        <f t="shared" si="6"/>
        <v xml:space="preserve"> </v>
      </c>
      <c r="H17" s="66" t="str">
        <f t="shared" si="6"/>
        <v xml:space="preserve"> </v>
      </c>
      <c r="I17" s="66" t="str">
        <f t="shared" si="6"/>
        <v xml:space="preserve"> </v>
      </c>
      <c r="J17" s="66" t="str">
        <f t="shared" si="6"/>
        <v xml:space="preserve"> </v>
      </c>
      <c r="K17" s="66" t="str">
        <f t="shared" si="6"/>
        <v xml:space="preserve"> </v>
      </c>
      <c r="L17" s="66" t="str">
        <f t="shared" si="6"/>
        <v xml:space="preserve"> </v>
      </c>
      <c r="M17" s="66" t="str">
        <f t="shared" si="6"/>
        <v xml:space="preserve"> </v>
      </c>
      <c r="N17" s="66" t="str">
        <f t="shared" si="6"/>
        <v xml:space="preserve"> </v>
      </c>
      <c r="O17" s="66" t="str">
        <f t="shared" si="6"/>
        <v xml:space="preserve"> </v>
      </c>
      <c r="P17" s="66" t="str">
        <f t="shared" si="6"/>
        <v xml:space="preserve"> </v>
      </c>
      <c r="Q17" s="66" t="str">
        <f t="shared" si="6"/>
        <v xml:space="preserve"> </v>
      </c>
      <c r="R17" s="66" t="str">
        <f t="shared" si="6"/>
        <v xml:space="preserve"> </v>
      </c>
      <c r="S17" s="66" t="str">
        <f t="shared" si="6"/>
        <v xml:space="preserve"> </v>
      </c>
      <c r="T17" s="66" t="str">
        <f t="shared" si="6"/>
        <v xml:space="preserve"> </v>
      </c>
      <c r="U17" s="66" t="str">
        <f t="shared" si="6"/>
        <v xml:space="preserve"> </v>
      </c>
      <c r="V17" s="66" t="str">
        <f t="shared" si="6"/>
        <v xml:space="preserve"> </v>
      </c>
      <c r="W17" s="66" t="str">
        <f t="shared" si="6"/>
        <v xml:space="preserve"> </v>
      </c>
      <c r="X17" s="66" t="str">
        <f t="shared" si="6"/>
        <v xml:space="preserve"> </v>
      </c>
      <c r="Y17" s="66" t="str">
        <f t="shared" si="6"/>
        <v xml:space="preserve"> </v>
      </c>
      <c r="Z17" s="66" t="str">
        <f t="shared" si="6"/>
        <v xml:space="preserve"> </v>
      </c>
      <c r="AA17" s="66" t="str">
        <f t="shared" si="6"/>
        <v xml:space="preserve"> </v>
      </c>
      <c r="AB17" s="66" t="str">
        <f t="shared" si="6"/>
        <v xml:space="preserve"> </v>
      </c>
      <c r="AC17" s="66" t="str">
        <f t="shared" si="6"/>
        <v xml:space="preserve"> </v>
      </c>
      <c r="AD17" s="66" t="str">
        <f t="shared" si="6"/>
        <v xml:space="preserve"> </v>
      </c>
      <c r="AE17" s="66" t="str">
        <f t="shared" si="6"/>
        <v xml:space="preserve"> </v>
      </c>
      <c r="AF17" s="66" t="str">
        <f t="shared" si="6"/>
        <v xml:space="preserve"> </v>
      </c>
      <c r="AG17" s="66" t="str">
        <f t="shared" si="6"/>
        <v xml:space="preserve"> </v>
      </c>
      <c r="AH17" s="66" t="str">
        <f t="shared" si="6"/>
        <v xml:space="preserve"> </v>
      </c>
      <c r="AI17" s="66" t="str">
        <f t="shared" si="6"/>
        <v xml:space="preserve"> </v>
      </c>
      <c r="AJ17" s="66" t="str">
        <f t="shared" si="6"/>
        <v xml:space="preserve"> </v>
      </c>
      <c r="AK17" s="66" t="str">
        <f t="shared" si="6"/>
        <v xml:space="preserve"> </v>
      </c>
      <c r="AL17" s="66" t="str">
        <f t="shared" si="6"/>
        <v xml:space="preserve"> </v>
      </c>
      <c r="AM17" s="66" t="str">
        <f t="shared" si="6"/>
        <v xml:space="preserve"> </v>
      </c>
      <c r="AN17" s="66" t="str">
        <f t="shared" si="6"/>
        <v xml:space="preserve"> </v>
      </c>
      <c r="AO17" s="66" t="str">
        <f t="shared" si="6"/>
        <v xml:space="preserve"> </v>
      </c>
      <c r="AP17" s="66" t="str">
        <f t="shared" si="6"/>
        <v xml:space="preserve"> </v>
      </c>
      <c r="AQ17" s="66" t="str">
        <f t="shared" si="6"/>
        <v xml:space="preserve"> </v>
      </c>
      <c r="AR17" s="66" t="str">
        <f t="shared" si="6"/>
        <v xml:space="preserve"> </v>
      </c>
      <c r="AS17" s="66" t="str">
        <f t="shared" si="6"/>
        <v xml:space="preserve"> </v>
      </c>
      <c r="AT17" s="66" t="str">
        <f t="shared" si="6"/>
        <v xml:space="preserve"> </v>
      </c>
      <c r="AU17" s="66" t="str">
        <f t="shared" si="6"/>
        <v xml:space="preserve"> </v>
      </c>
      <c r="AV17" s="66" t="str">
        <f t="shared" si="6"/>
        <v xml:space="preserve"> </v>
      </c>
      <c r="AW17" s="66" t="str">
        <f t="shared" si="6"/>
        <v xml:space="preserve"> </v>
      </c>
      <c r="AX17" s="66" t="str">
        <f t="shared" si="6"/>
        <v xml:space="preserve"> </v>
      </c>
      <c r="AY17" s="66" t="str">
        <f t="shared" si="6"/>
        <v xml:space="preserve"> </v>
      </c>
      <c r="AZ17" s="66" t="str">
        <f t="shared" si="6"/>
        <v xml:space="preserve"> </v>
      </c>
      <c r="BA17" s="66" t="str">
        <f t="shared" si="6"/>
        <v xml:space="preserve"> </v>
      </c>
      <c r="BB17" s="66" t="str">
        <f t="shared" si="6"/>
        <v xml:space="preserve"> </v>
      </c>
      <c r="BC17" s="66" t="str">
        <f t="shared" si="6"/>
        <v xml:space="preserve"> </v>
      </c>
      <c r="BD17" s="66" t="str">
        <f t="shared" si="6"/>
        <v xml:space="preserve"> </v>
      </c>
      <c r="BE17" s="66" t="str">
        <f t="shared" si="6"/>
        <v xml:space="preserve"> </v>
      </c>
      <c r="BF17" s="66" t="str">
        <f t="shared" si="6"/>
        <v xml:space="preserve"> </v>
      </c>
      <c r="BG17" s="66" t="str">
        <f t="shared" si="6"/>
        <v xml:space="preserve"> </v>
      </c>
      <c r="BH17" s="66" t="str">
        <f t="shared" si="6"/>
        <v xml:space="preserve"> </v>
      </c>
      <c r="BI17" s="66" t="str">
        <f t="shared" si="6"/>
        <v xml:space="preserve"> </v>
      </c>
      <c r="BJ17" s="66" t="str">
        <f t="shared" si="6"/>
        <v xml:space="preserve"> </v>
      </c>
      <c r="BK17" s="66" t="str">
        <f t="shared" si="6"/>
        <v xml:space="preserve"> </v>
      </c>
      <c r="BL17" s="66" t="str">
        <f t="shared" si="6"/>
        <v xml:space="preserve"> </v>
      </c>
      <c r="BM17" s="66" t="str">
        <f t="shared" si="6"/>
        <v xml:space="preserve"> </v>
      </c>
      <c r="BN17" s="66" t="str">
        <f t="shared" si="6"/>
        <v xml:space="preserve"> </v>
      </c>
      <c r="BO17" s="66" t="str">
        <f t="shared" si="6"/>
        <v xml:space="preserve"> </v>
      </c>
      <c r="BP17" s="66" t="str">
        <f t="shared" si="6"/>
        <v xml:space="preserve"> </v>
      </c>
      <c r="BQ17" s="66" t="str">
        <f t="shared" ref="BQ17:CX17" si="7">IF(AND($B17&gt;=BQ13,BR13&gt;$B17),"X"," ")</f>
        <v xml:space="preserve"> </v>
      </c>
      <c r="BR17" s="66" t="str">
        <f t="shared" si="7"/>
        <v xml:space="preserve"> </v>
      </c>
      <c r="BS17" s="66" t="str">
        <f t="shared" si="7"/>
        <v xml:space="preserve"> </v>
      </c>
      <c r="BT17" s="66" t="str">
        <f t="shared" si="7"/>
        <v xml:space="preserve"> </v>
      </c>
      <c r="BU17" s="66" t="str">
        <f t="shared" si="7"/>
        <v xml:space="preserve"> </v>
      </c>
      <c r="BV17" s="66" t="str">
        <f t="shared" si="7"/>
        <v xml:space="preserve"> </v>
      </c>
      <c r="BW17" s="66" t="str">
        <f t="shared" si="7"/>
        <v xml:space="preserve"> </v>
      </c>
      <c r="BX17" s="66" t="str">
        <f t="shared" si="7"/>
        <v xml:space="preserve"> </v>
      </c>
      <c r="BY17" s="66" t="str">
        <f t="shared" si="7"/>
        <v xml:space="preserve"> </v>
      </c>
      <c r="BZ17" s="66" t="str">
        <f t="shared" si="7"/>
        <v xml:space="preserve"> </v>
      </c>
      <c r="CA17" s="66" t="str">
        <f t="shared" si="7"/>
        <v xml:space="preserve"> </v>
      </c>
      <c r="CB17" s="66" t="str">
        <f t="shared" si="7"/>
        <v xml:space="preserve"> </v>
      </c>
      <c r="CC17" s="66" t="str">
        <f t="shared" si="7"/>
        <v xml:space="preserve"> </v>
      </c>
      <c r="CD17" s="66" t="str">
        <f t="shared" si="7"/>
        <v xml:space="preserve"> </v>
      </c>
      <c r="CE17" s="66" t="str">
        <f t="shared" si="7"/>
        <v xml:space="preserve"> </v>
      </c>
      <c r="CF17" s="66" t="str">
        <f t="shared" si="7"/>
        <v xml:space="preserve"> </v>
      </c>
      <c r="CG17" s="66" t="str">
        <f t="shared" si="7"/>
        <v xml:space="preserve"> </v>
      </c>
      <c r="CH17" s="66" t="str">
        <f t="shared" si="7"/>
        <v xml:space="preserve"> </v>
      </c>
      <c r="CI17" s="66" t="str">
        <f t="shared" si="7"/>
        <v xml:space="preserve"> </v>
      </c>
      <c r="CJ17" s="66" t="str">
        <f t="shared" si="7"/>
        <v xml:space="preserve"> </v>
      </c>
      <c r="CK17" s="66" t="str">
        <f t="shared" si="7"/>
        <v xml:space="preserve"> </v>
      </c>
      <c r="CL17" s="66" t="str">
        <f t="shared" si="7"/>
        <v xml:space="preserve"> </v>
      </c>
      <c r="CM17" s="66" t="str">
        <f t="shared" si="7"/>
        <v xml:space="preserve"> </v>
      </c>
      <c r="CN17" s="66" t="str">
        <f t="shared" si="7"/>
        <v xml:space="preserve"> </v>
      </c>
      <c r="CO17" s="66" t="str">
        <f t="shared" si="7"/>
        <v xml:space="preserve"> </v>
      </c>
      <c r="CP17" s="66" t="str">
        <f t="shared" si="7"/>
        <v xml:space="preserve"> </v>
      </c>
      <c r="CQ17" s="66" t="str">
        <f t="shared" si="7"/>
        <v xml:space="preserve"> </v>
      </c>
      <c r="CR17" s="66" t="str">
        <f t="shared" si="7"/>
        <v xml:space="preserve"> </v>
      </c>
      <c r="CS17" s="66" t="str">
        <f t="shared" si="7"/>
        <v xml:space="preserve"> </v>
      </c>
      <c r="CT17" s="66" t="str">
        <f t="shared" si="7"/>
        <v xml:space="preserve"> </v>
      </c>
      <c r="CU17" s="66" t="str">
        <f t="shared" si="7"/>
        <v xml:space="preserve"> </v>
      </c>
      <c r="CV17" s="66" t="str">
        <f t="shared" si="7"/>
        <v xml:space="preserve"> </v>
      </c>
      <c r="CW17" s="66" t="str">
        <f t="shared" si="7"/>
        <v xml:space="preserve"> </v>
      </c>
      <c r="CX17" s="67" t="str">
        <f t="shared" si="7"/>
        <v xml:space="preserve"> </v>
      </c>
      <c r="CY17" s="69"/>
      <c r="CZ17" s="69"/>
    </row>
    <row r="18" spans="1:104" s="1" customFormat="1" ht="20.100000000000001" customHeight="1" x14ac:dyDescent="0.25">
      <c r="A18" s="113" t="s">
        <v>89</v>
      </c>
      <c r="B18" s="268">
        <f>'key dates'!B9</f>
        <v>42718</v>
      </c>
      <c r="C18" s="269"/>
      <c r="D18" s="266"/>
      <c r="E18" s="43" t="str">
        <f t="shared" ref="E18:BP18" si="8">IF(AND($B18&gt;=E13,F13&gt;$B18),"X"," ")</f>
        <v xml:space="preserve"> </v>
      </c>
      <c r="F18" s="42" t="str">
        <f t="shared" si="8"/>
        <v xml:space="preserve"> </v>
      </c>
      <c r="G18" s="42" t="str">
        <f t="shared" si="8"/>
        <v xml:space="preserve"> </v>
      </c>
      <c r="H18" s="42" t="str">
        <f t="shared" si="8"/>
        <v xml:space="preserve"> </v>
      </c>
      <c r="I18" s="42" t="str">
        <f t="shared" si="8"/>
        <v xml:space="preserve"> </v>
      </c>
      <c r="J18" s="42" t="str">
        <f t="shared" si="8"/>
        <v xml:space="preserve"> </v>
      </c>
      <c r="K18" s="42" t="str">
        <f t="shared" si="8"/>
        <v xml:space="preserve"> </v>
      </c>
      <c r="L18" s="42" t="str">
        <f t="shared" si="8"/>
        <v xml:space="preserve"> </v>
      </c>
      <c r="M18" s="42" t="str">
        <f t="shared" si="8"/>
        <v xml:space="preserve"> </v>
      </c>
      <c r="N18" s="42" t="str">
        <f t="shared" si="8"/>
        <v xml:space="preserve"> </v>
      </c>
      <c r="O18" s="42" t="str">
        <f t="shared" si="8"/>
        <v xml:space="preserve"> </v>
      </c>
      <c r="P18" s="42" t="str">
        <f t="shared" si="8"/>
        <v xml:space="preserve"> </v>
      </c>
      <c r="Q18" s="42" t="str">
        <f t="shared" si="8"/>
        <v xml:space="preserve"> </v>
      </c>
      <c r="R18" s="42" t="str">
        <f t="shared" si="8"/>
        <v xml:space="preserve"> </v>
      </c>
      <c r="S18" s="42" t="str">
        <f t="shared" si="8"/>
        <v xml:space="preserve"> </v>
      </c>
      <c r="T18" s="42" t="str">
        <f t="shared" si="8"/>
        <v xml:space="preserve"> </v>
      </c>
      <c r="U18" s="42" t="str">
        <f t="shared" si="8"/>
        <v xml:space="preserve"> </v>
      </c>
      <c r="V18" s="42" t="str">
        <f t="shared" si="8"/>
        <v xml:space="preserve"> </v>
      </c>
      <c r="W18" s="42" t="str">
        <f t="shared" si="8"/>
        <v xml:space="preserve"> </v>
      </c>
      <c r="X18" s="42" t="str">
        <f t="shared" si="8"/>
        <v xml:space="preserve"> </v>
      </c>
      <c r="Y18" s="42" t="str">
        <f t="shared" si="8"/>
        <v xml:space="preserve"> </v>
      </c>
      <c r="Z18" s="42" t="str">
        <f t="shared" si="8"/>
        <v xml:space="preserve"> </v>
      </c>
      <c r="AA18" s="42" t="str">
        <f t="shared" si="8"/>
        <v xml:space="preserve"> </v>
      </c>
      <c r="AB18" s="42" t="str">
        <f t="shared" si="8"/>
        <v xml:space="preserve"> </v>
      </c>
      <c r="AC18" s="42" t="str">
        <f t="shared" si="8"/>
        <v xml:space="preserve"> </v>
      </c>
      <c r="AD18" s="42" t="str">
        <f t="shared" si="8"/>
        <v xml:space="preserve"> </v>
      </c>
      <c r="AE18" s="42" t="str">
        <f t="shared" si="8"/>
        <v xml:space="preserve"> </v>
      </c>
      <c r="AF18" s="42" t="str">
        <f t="shared" si="8"/>
        <v xml:space="preserve"> </v>
      </c>
      <c r="AG18" s="42" t="str">
        <f t="shared" si="8"/>
        <v xml:space="preserve"> </v>
      </c>
      <c r="AH18" s="42" t="str">
        <f t="shared" si="8"/>
        <v xml:space="preserve"> </v>
      </c>
      <c r="AI18" s="42" t="str">
        <f t="shared" si="8"/>
        <v xml:space="preserve"> </v>
      </c>
      <c r="AJ18" s="42" t="str">
        <f t="shared" si="8"/>
        <v xml:space="preserve"> </v>
      </c>
      <c r="AK18" s="42" t="str">
        <f t="shared" si="8"/>
        <v xml:space="preserve"> </v>
      </c>
      <c r="AL18" s="42" t="str">
        <f t="shared" si="8"/>
        <v xml:space="preserve"> </v>
      </c>
      <c r="AM18" s="42" t="str">
        <f t="shared" si="8"/>
        <v xml:space="preserve"> </v>
      </c>
      <c r="AN18" s="42" t="str">
        <f t="shared" si="8"/>
        <v xml:space="preserve"> </v>
      </c>
      <c r="AO18" s="42" t="str">
        <f t="shared" si="8"/>
        <v xml:space="preserve"> </v>
      </c>
      <c r="AP18" s="42" t="str">
        <f t="shared" si="8"/>
        <v xml:space="preserve"> </v>
      </c>
      <c r="AQ18" s="42" t="str">
        <f t="shared" si="8"/>
        <v xml:space="preserve"> </v>
      </c>
      <c r="AR18" s="42" t="str">
        <f t="shared" si="8"/>
        <v xml:space="preserve"> </v>
      </c>
      <c r="AS18" s="42" t="str">
        <f t="shared" si="8"/>
        <v xml:space="preserve"> </v>
      </c>
      <c r="AT18" s="42" t="str">
        <f t="shared" si="8"/>
        <v xml:space="preserve"> </v>
      </c>
      <c r="AU18" s="42" t="str">
        <f t="shared" si="8"/>
        <v xml:space="preserve"> </v>
      </c>
      <c r="AV18" s="42" t="str">
        <f t="shared" si="8"/>
        <v xml:space="preserve"> </v>
      </c>
      <c r="AW18" s="42" t="str">
        <f t="shared" si="8"/>
        <v xml:space="preserve"> </v>
      </c>
      <c r="AX18" s="42" t="str">
        <f t="shared" si="8"/>
        <v xml:space="preserve"> </v>
      </c>
      <c r="AY18" s="42" t="str">
        <f t="shared" si="8"/>
        <v xml:space="preserve"> </v>
      </c>
      <c r="AZ18" s="42" t="str">
        <f t="shared" si="8"/>
        <v xml:space="preserve"> </v>
      </c>
      <c r="BA18" s="42" t="str">
        <f t="shared" si="8"/>
        <v xml:space="preserve"> </v>
      </c>
      <c r="BB18" s="42" t="str">
        <f t="shared" si="8"/>
        <v xml:space="preserve"> </v>
      </c>
      <c r="BC18" s="42" t="str">
        <f t="shared" si="8"/>
        <v xml:space="preserve"> </v>
      </c>
      <c r="BD18" s="42" t="str">
        <f t="shared" si="8"/>
        <v xml:space="preserve"> </v>
      </c>
      <c r="BE18" s="42" t="str">
        <f t="shared" si="8"/>
        <v xml:space="preserve"> </v>
      </c>
      <c r="BF18" s="42" t="str">
        <f t="shared" si="8"/>
        <v xml:space="preserve"> </v>
      </c>
      <c r="BG18" s="42" t="str">
        <f t="shared" si="8"/>
        <v xml:space="preserve"> </v>
      </c>
      <c r="BH18" s="42" t="str">
        <f t="shared" si="8"/>
        <v xml:space="preserve"> </v>
      </c>
      <c r="BI18" s="42" t="str">
        <f t="shared" si="8"/>
        <v xml:space="preserve"> </v>
      </c>
      <c r="BJ18" s="42" t="str">
        <f t="shared" si="8"/>
        <v xml:space="preserve"> </v>
      </c>
      <c r="BK18" s="42" t="str">
        <f t="shared" si="8"/>
        <v xml:space="preserve"> </v>
      </c>
      <c r="BL18" s="42" t="str">
        <f t="shared" si="8"/>
        <v xml:space="preserve"> </v>
      </c>
      <c r="BM18" s="42" t="str">
        <f t="shared" si="8"/>
        <v xml:space="preserve"> </v>
      </c>
      <c r="BN18" s="42" t="str">
        <f t="shared" si="8"/>
        <v xml:space="preserve"> </v>
      </c>
      <c r="BO18" s="42" t="str">
        <f t="shared" si="8"/>
        <v xml:space="preserve"> </v>
      </c>
      <c r="BP18" s="42" t="str">
        <f t="shared" si="8"/>
        <v xml:space="preserve"> </v>
      </c>
      <c r="BQ18" s="42" t="str">
        <f t="shared" ref="BQ18:CX18" si="9">IF(AND($B18&gt;=BQ13,BR13&gt;$B18),"X"," ")</f>
        <v xml:space="preserve"> </v>
      </c>
      <c r="BR18" s="42" t="str">
        <f t="shared" si="9"/>
        <v xml:space="preserve"> </v>
      </c>
      <c r="BS18" s="42" t="str">
        <f t="shared" si="9"/>
        <v xml:space="preserve"> </v>
      </c>
      <c r="BT18" s="42" t="str">
        <f t="shared" si="9"/>
        <v xml:space="preserve"> </v>
      </c>
      <c r="BU18" s="42" t="str">
        <f t="shared" si="9"/>
        <v xml:space="preserve"> </v>
      </c>
      <c r="BV18" s="42" t="str">
        <f t="shared" si="9"/>
        <v xml:space="preserve"> </v>
      </c>
      <c r="BW18" s="42" t="str">
        <f t="shared" si="9"/>
        <v xml:space="preserve"> </v>
      </c>
      <c r="BX18" s="42" t="str">
        <f t="shared" si="9"/>
        <v xml:space="preserve"> </v>
      </c>
      <c r="BY18" s="42" t="str">
        <f t="shared" si="9"/>
        <v xml:space="preserve"> </v>
      </c>
      <c r="BZ18" s="42" t="str">
        <f t="shared" si="9"/>
        <v xml:space="preserve"> </v>
      </c>
      <c r="CA18" s="42" t="str">
        <f t="shared" si="9"/>
        <v xml:space="preserve"> </v>
      </c>
      <c r="CB18" s="42" t="str">
        <f t="shared" si="9"/>
        <v xml:space="preserve"> </v>
      </c>
      <c r="CC18" s="42" t="str">
        <f t="shared" si="9"/>
        <v xml:space="preserve"> </v>
      </c>
      <c r="CD18" s="42" t="str">
        <f t="shared" si="9"/>
        <v xml:space="preserve"> </v>
      </c>
      <c r="CE18" s="42" t="str">
        <f t="shared" si="9"/>
        <v xml:space="preserve"> </v>
      </c>
      <c r="CF18" s="42" t="str">
        <f t="shared" si="9"/>
        <v xml:space="preserve"> </v>
      </c>
      <c r="CG18" s="42" t="str">
        <f t="shared" si="9"/>
        <v xml:space="preserve"> </v>
      </c>
      <c r="CH18" s="42" t="str">
        <f t="shared" si="9"/>
        <v xml:space="preserve"> </v>
      </c>
      <c r="CI18" s="42" t="str">
        <f t="shared" si="9"/>
        <v xml:space="preserve"> </v>
      </c>
      <c r="CJ18" s="42" t="str">
        <f t="shared" si="9"/>
        <v xml:space="preserve"> </v>
      </c>
      <c r="CK18" s="42" t="str">
        <f t="shared" si="9"/>
        <v xml:space="preserve"> </v>
      </c>
      <c r="CL18" s="42" t="str">
        <f t="shared" si="9"/>
        <v xml:space="preserve"> </v>
      </c>
      <c r="CM18" s="42" t="str">
        <f t="shared" si="9"/>
        <v xml:space="preserve"> </v>
      </c>
      <c r="CN18" s="42" t="str">
        <f t="shared" si="9"/>
        <v xml:space="preserve"> </v>
      </c>
      <c r="CO18" s="42" t="str">
        <f t="shared" si="9"/>
        <v xml:space="preserve"> </v>
      </c>
      <c r="CP18" s="42" t="str">
        <f t="shared" si="9"/>
        <v xml:space="preserve"> </v>
      </c>
      <c r="CQ18" s="42" t="str">
        <f t="shared" si="9"/>
        <v xml:space="preserve"> </v>
      </c>
      <c r="CR18" s="42" t="str">
        <f t="shared" si="9"/>
        <v xml:space="preserve"> </v>
      </c>
      <c r="CS18" s="42" t="str">
        <f t="shared" si="9"/>
        <v xml:space="preserve"> </v>
      </c>
      <c r="CT18" s="42" t="str">
        <f t="shared" si="9"/>
        <v xml:space="preserve"> </v>
      </c>
      <c r="CU18" s="42" t="str">
        <f t="shared" si="9"/>
        <v xml:space="preserve"> </v>
      </c>
      <c r="CV18" s="42" t="str">
        <f t="shared" si="9"/>
        <v xml:space="preserve"> </v>
      </c>
      <c r="CW18" s="42" t="str">
        <f t="shared" si="9"/>
        <v xml:space="preserve"> </v>
      </c>
      <c r="CX18" s="61" t="str">
        <f t="shared" si="9"/>
        <v xml:space="preserve"> </v>
      </c>
      <c r="CY18" s="28"/>
      <c r="CZ18" s="28"/>
    </row>
    <row r="19" spans="1:104" s="70" customFormat="1" ht="20.100000000000001" customHeight="1" x14ac:dyDescent="0.25">
      <c r="A19" s="64" t="s">
        <v>90</v>
      </c>
      <c r="B19" s="244">
        <f>'key dates'!B10</f>
        <v>42776</v>
      </c>
      <c r="C19" s="245"/>
      <c r="D19" s="266"/>
      <c r="E19" s="65" t="str">
        <f t="shared" ref="E19:BP19" si="10">IF(AND($B19&gt;=E13,F13&gt;$B19),"X"," ")</f>
        <v xml:space="preserve"> </v>
      </c>
      <c r="F19" s="66" t="str">
        <f t="shared" si="10"/>
        <v xml:space="preserve"> </v>
      </c>
      <c r="G19" s="66" t="str">
        <f t="shared" si="10"/>
        <v xml:space="preserve"> </v>
      </c>
      <c r="H19" s="66" t="str">
        <f t="shared" si="10"/>
        <v xml:space="preserve"> </v>
      </c>
      <c r="I19" s="66" t="str">
        <f t="shared" si="10"/>
        <v xml:space="preserve"> </v>
      </c>
      <c r="J19" s="66" t="str">
        <f t="shared" si="10"/>
        <v xml:space="preserve"> </v>
      </c>
      <c r="K19" s="66" t="str">
        <f t="shared" si="10"/>
        <v xml:space="preserve"> </v>
      </c>
      <c r="L19" s="66" t="str">
        <f t="shared" si="10"/>
        <v xml:space="preserve"> </v>
      </c>
      <c r="M19" s="66" t="str">
        <f t="shared" si="10"/>
        <v xml:space="preserve"> </v>
      </c>
      <c r="N19" s="66" t="str">
        <f t="shared" si="10"/>
        <v xml:space="preserve"> </v>
      </c>
      <c r="O19" s="66" t="str">
        <f t="shared" si="10"/>
        <v xml:space="preserve"> </v>
      </c>
      <c r="P19" s="66" t="str">
        <f t="shared" si="10"/>
        <v xml:space="preserve"> </v>
      </c>
      <c r="Q19" s="66" t="str">
        <f t="shared" si="10"/>
        <v xml:space="preserve"> </v>
      </c>
      <c r="R19" s="66" t="str">
        <f t="shared" si="10"/>
        <v xml:space="preserve"> </v>
      </c>
      <c r="S19" s="66" t="str">
        <f t="shared" si="10"/>
        <v xml:space="preserve"> </v>
      </c>
      <c r="T19" s="66" t="str">
        <f t="shared" si="10"/>
        <v xml:space="preserve"> </v>
      </c>
      <c r="U19" s="66" t="str">
        <f t="shared" si="10"/>
        <v xml:space="preserve"> </v>
      </c>
      <c r="V19" s="66" t="str">
        <f t="shared" si="10"/>
        <v xml:space="preserve"> </v>
      </c>
      <c r="W19" s="66" t="str">
        <f t="shared" si="10"/>
        <v xml:space="preserve"> </v>
      </c>
      <c r="X19" s="66" t="str">
        <f t="shared" si="10"/>
        <v xml:space="preserve"> </v>
      </c>
      <c r="Y19" s="66" t="str">
        <f t="shared" si="10"/>
        <v xml:space="preserve"> </v>
      </c>
      <c r="Z19" s="66" t="str">
        <f t="shared" si="10"/>
        <v xml:space="preserve"> </v>
      </c>
      <c r="AA19" s="66" t="str">
        <f t="shared" si="10"/>
        <v xml:space="preserve"> </v>
      </c>
      <c r="AB19" s="66" t="str">
        <f t="shared" si="10"/>
        <v xml:space="preserve"> </v>
      </c>
      <c r="AC19" s="66" t="str">
        <f t="shared" si="10"/>
        <v xml:space="preserve"> </v>
      </c>
      <c r="AD19" s="66" t="str">
        <f t="shared" si="10"/>
        <v xml:space="preserve"> </v>
      </c>
      <c r="AE19" s="66" t="str">
        <f t="shared" si="10"/>
        <v xml:space="preserve"> </v>
      </c>
      <c r="AF19" s="66" t="str">
        <f t="shared" si="10"/>
        <v xml:space="preserve"> </v>
      </c>
      <c r="AG19" s="66" t="str">
        <f t="shared" si="10"/>
        <v xml:space="preserve"> </v>
      </c>
      <c r="AH19" s="66" t="str">
        <f t="shared" si="10"/>
        <v xml:space="preserve"> </v>
      </c>
      <c r="AI19" s="66" t="str">
        <f t="shared" si="10"/>
        <v xml:space="preserve"> </v>
      </c>
      <c r="AJ19" s="66" t="str">
        <f t="shared" si="10"/>
        <v xml:space="preserve"> </v>
      </c>
      <c r="AK19" s="66" t="str">
        <f t="shared" si="10"/>
        <v xml:space="preserve"> </v>
      </c>
      <c r="AL19" s="66" t="str">
        <f t="shared" si="10"/>
        <v xml:space="preserve"> </v>
      </c>
      <c r="AM19" s="66" t="str">
        <f t="shared" si="10"/>
        <v xml:space="preserve"> </v>
      </c>
      <c r="AN19" s="66" t="str">
        <f t="shared" si="10"/>
        <v xml:space="preserve"> </v>
      </c>
      <c r="AO19" s="66" t="str">
        <f t="shared" si="10"/>
        <v xml:space="preserve"> </v>
      </c>
      <c r="AP19" s="66" t="str">
        <f t="shared" si="10"/>
        <v xml:space="preserve"> </v>
      </c>
      <c r="AQ19" s="66" t="str">
        <f t="shared" si="10"/>
        <v xml:space="preserve"> </v>
      </c>
      <c r="AR19" s="66" t="str">
        <f t="shared" si="10"/>
        <v xml:space="preserve"> </v>
      </c>
      <c r="AS19" s="66" t="str">
        <f t="shared" si="10"/>
        <v xml:space="preserve"> </v>
      </c>
      <c r="AT19" s="66" t="str">
        <f t="shared" si="10"/>
        <v xml:space="preserve"> </v>
      </c>
      <c r="AU19" s="66" t="str">
        <f t="shared" si="10"/>
        <v xml:space="preserve"> </v>
      </c>
      <c r="AV19" s="66" t="str">
        <f t="shared" si="10"/>
        <v xml:space="preserve"> </v>
      </c>
      <c r="AW19" s="66" t="str">
        <f t="shared" si="10"/>
        <v xml:space="preserve"> </v>
      </c>
      <c r="AX19" s="66" t="str">
        <f t="shared" si="10"/>
        <v xml:space="preserve"> </v>
      </c>
      <c r="AY19" s="66" t="str">
        <f t="shared" si="10"/>
        <v xml:space="preserve"> </v>
      </c>
      <c r="AZ19" s="66" t="str">
        <f t="shared" si="10"/>
        <v xml:space="preserve"> </v>
      </c>
      <c r="BA19" s="66" t="str">
        <f t="shared" si="10"/>
        <v xml:space="preserve"> </v>
      </c>
      <c r="BB19" s="66" t="str">
        <f t="shared" si="10"/>
        <v xml:space="preserve"> </v>
      </c>
      <c r="BC19" s="66" t="str">
        <f t="shared" si="10"/>
        <v xml:space="preserve"> </v>
      </c>
      <c r="BD19" s="66" t="str">
        <f t="shared" si="10"/>
        <v xml:space="preserve"> </v>
      </c>
      <c r="BE19" s="66" t="str">
        <f t="shared" si="10"/>
        <v xml:space="preserve"> </v>
      </c>
      <c r="BF19" s="66" t="str">
        <f t="shared" si="10"/>
        <v xml:space="preserve"> </v>
      </c>
      <c r="BG19" s="66" t="str">
        <f t="shared" si="10"/>
        <v xml:space="preserve"> </v>
      </c>
      <c r="BH19" s="66" t="str">
        <f t="shared" si="10"/>
        <v xml:space="preserve"> </v>
      </c>
      <c r="BI19" s="66" t="str">
        <f t="shared" si="10"/>
        <v xml:space="preserve"> </v>
      </c>
      <c r="BJ19" s="66" t="str">
        <f t="shared" si="10"/>
        <v xml:space="preserve"> </v>
      </c>
      <c r="BK19" s="66" t="str">
        <f t="shared" si="10"/>
        <v xml:space="preserve"> </v>
      </c>
      <c r="BL19" s="66" t="str">
        <f t="shared" si="10"/>
        <v xml:space="preserve"> </v>
      </c>
      <c r="BM19" s="66" t="str">
        <f t="shared" si="10"/>
        <v xml:space="preserve"> </v>
      </c>
      <c r="BN19" s="66" t="str">
        <f t="shared" si="10"/>
        <v xml:space="preserve"> </v>
      </c>
      <c r="BO19" s="66" t="str">
        <f t="shared" si="10"/>
        <v xml:space="preserve"> </v>
      </c>
      <c r="BP19" s="66" t="str">
        <f t="shared" si="10"/>
        <v xml:space="preserve"> </v>
      </c>
      <c r="BQ19" s="66" t="str">
        <f t="shared" ref="BQ19:CX19" si="11">IF(AND($B19&gt;=BQ13,BR13&gt;$B19),"X"," ")</f>
        <v xml:space="preserve"> </v>
      </c>
      <c r="BR19" s="66" t="str">
        <f t="shared" si="11"/>
        <v xml:space="preserve"> </v>
      </c>
      <c r="BS19" s="66" t="str">
        <f t="shared" si="11"/>
        <v xml:space="preserve"> </v>
      </c>
      <c r="BT19" s="66" t="str">
        <f t="shared" si="11"/>
        <v xml:space="preserve"> </v>
      </c>
      <c r="BU19" s="66" t="str">
        <f t="shared" si="11"/>
        <v xml:space="preserve"> </v>
      </c>
      <c r="BV19" s="66" t="str">
        <f t="shared" si="11"/>
        <v xml:space="preserve"> </v>
      </c>
      <c r="BW19" s="66" t="str">
        <f t="shared" si="11"/>
        <v xml:space="preserve"> </v>
      </c>
      <c r="BX19" s="66" t="str">
        <f t="shared" si="11"/>
        <v xml:space="preserve"> </v>
      </c>
      <c r="BY19" s="66" t="str">
        <f t="shared" si="11"/>
        <v xml:space="preserve"> </v>
      </c>
      <c r="BZ19" s="66" t="str">
        <f t="shared" si="11"/>
        <v xml:space="preserve"> </v>
      </c>
      <c r="CA19" s="66" t="str">
        <f t="shared" si="11"/>
        <v xml:space="preserve"> </v>
      </c>
      <c r="CB19" s="66" t="str">
        <f t="shared" si="11"/>
        <v xml:space="preserve"> </v>
      </c>
      <c r="CC19" s="66" t="str">
        <f t="shared" si="11"/>
        <v xml:space="preserve"> </v>
      </c>
      <c r="CD19" s="66" t="str">
        <f t="shared" si="11"/>
        <v xml:space="preserve"> </v>
      </c>
      <c r="CE19" s="66" t="str">
        <f t="shared" si="11"/>
        <v xml:space="preserve"> </v>
      </c>
      <c r="CF19" s="66" t="str">
        <f t="shared" si="11"/>
        <v xml:space="preserve"> </v>
      </c>
      <c r="CG19" s="66" t="str">
        <f t="shared" si="11"/>
        <v xml:space="preserve"> </v>
      </c>
      <c r="CH19" s="66" t="str">
        <f t="shared" si="11"/>
        <v xml:space="preserve"> </v>
      </c>
      <c r="CI19" s="66" t="str">
        <f t="shared" si="11"/>
        <v xml:space="preserve"> </v>
      </c>
      <c r="CJ19" s="66" t="str">
        <f t="shared" si="11"/>
        <v xml:space="preserve"> </v>
      </c>
      <c r="CK19" s="66" t="str">
        <f t="shared" si="11"/>
        <v xml:space="preserve"> </v>
      </c>
      <c r="CL19" s="66" t="str">
        <f t="shared" si="11"/>
        <v xml:space="preserve"> </v>
      </c>
      <c r="CM19" s="66" t="str">
        <f t="shared" si="11"/>
        <v xml:space="preserve"> </v>
      </c>
      <c r="CN19" s="66" t="str">
        <f t="shared" si="11"/>
        <v xml:space="preserve"> </v>
      </c>
      <c r="CO19" s="66" t="str">
        <f t="shared" si="11"/>
        <v xml:space="preserve"> </v>
      </c>
      <c r="CP19" s="66" t="str">
        <f t="shared" si="11"/>
        <v xml:space="preserve"> </v>
      </c>
      <c r="CQ19" s="66" t="str">
        <f t="shared" si="11"/>
        <v xml:space="preserve"> </v>
      </c>
      <c r="CR19" s="66" t="str">
        <f t="shared" si="11"/>
        <v xml:space="preserve"> </v>
      </c>
      <c r="CS19" s="66" t="str">
        <f t="shared" si="11"/>
        <v xml:space="preserve"> </v>
      </c>
      <c r="CT19" s="66" t="str">
        <f t="shared" si="11"/>
        <v xml:space="preserve"> </v>
      </c>
      <c r="CU19" s="66" t="str">
        <f t="shared" si="11"/>
        <v xml:space="preserve"> </v>
      </c>
      <c r="CV19" s="66" t="str">
        <f t="shared" si="11"/>
        <v xml:space="preserve"> </v>
      </c>
      <c r="CW19" s="66" t="str">
        <f t="shared" si="11"/>
        <v xml:space="preserve"> </v>
      </c>
      <c r="CX19" s="67" t="str">
        <f t="shared" si="11"/>
        <v xml:space="preserve"> </v>
      </c>
      <c r="CY19" s="69"/>
      <c r="CZ19" s="69"/>
    </row>
    <row r="20" spans="1:104" s="1" customFormat="1" ht="20.100000000000001" customHeight="1" x14ac:dyDescent="0.25">
      <c r="A20" s="113" t="s">
        <v>105</v>
      </c>
      <c r="B20" s="268">
        <f>'key dates'!B11</f>
        <v>42821</v>
      </c>
      <c r="C20" s="269"/>
      <c r="D20" s="266"/>
      <c r="E20" s="43" t="str">
        <f t="shared" ref="E20:BP20" si="12">IF(AND($B20&gt;=E13,F13&gt;$B20),"X"," ")</f>
        <v xml:space="preserve"> </v>
      </c>
      <c r="F20" s="42" t="str">
        <f t="shared" si="12"/>
        <v xml:space="preserve"> </v>
      </c>
      <c r="G20" s="42" t="str">
        <f t="shared" si="12"/>
        <v xml:space="preserve"> </v>
      </c>
      <c r="H20" s="42" t="str">
        <f t="shared" si="12"/>
        <v xml:space="preserve"> </v>
      </c>
      <c r="I20" s="42" t="str">
        <f t="shared" si="12"/>
        <v xml:space="preserve"> </v>
      </c>
      <c r="J20" s="42" t="str">
        <f t="shared" si="12"/>
        <v xml:space="preserve"> </v>
      </c>
      <c r="K20" s="42" t="str">
        <f t="shared" si="12"/>
        <v xml:space="preserve"> </v>
      </c>
      <c r="L20" s="42" t="str">
        <f t="shared" si="12"/>
        <v xml:space="preserve"> </v>
      </c>
      <c r="M20" s="42" t="str">
        <f t="shared" si="12"/>
        <v xml:space="preserve"> </v>
      </c>
      <c r="N20" s="42" t="str">
        <f t="shared" si="12"/>
        <v xml:space="preserve"> </v>
      </c>
      <c r="O20" s="42" t="str">
        <f t="shared" si="12"/>
        <v xml:space="preserve"> </v>
      </c>
      <c r="P20" s="42" t="str">
        <f t="shared" si="12"/>
        <v xml:space="preserve"> </v>
      </c>
      <c r="Q20" s="42" t="str">
        <f t="shared" si="12"/>
        <v xml:space="preserve"> </v>
      </c>
      <c r="R20" s="42" t="str">
        <f t="shared" si="12"/>
        <v xml:space="preserve"> </v>
      </c>
      <c r="S20" s="42" t="str">
        <f t="shared" si="12"/>
        <v xml:space="preserve"> </v>
      </c>
      <c r="T20" s="42" t="str">
        <f t="shared" si="12"/>
        <v xml:space="preserve"> </v>
      </c>
      <c r="U20" s="42" t="str">
        <f t="shared" si="12"/>
        <v xml:space="preserve"> </v>
      </c>
      <c r="V20" s="42" t="str">
        <f t="shared" si="12"/>
        <v xml:space="preserve"> </v>
      </c>
      <c r="W20" s="42" t="str">
        <f t="shared" si="12"/>
        <v xml:space="preserve"> </v>
      </c>
      <c r="X20" s="42" t="str">
        <f t="shared" si="12"/>
        <v xml:space="preserve"> </v>
      </c>
      <c r="Y20" s="42" t="str">
        <f t="shared" si="12"/>
        <v xml:space="preserve"> </v>
      </c>
      <c r="Z20" s="42" t="str">
        <f t="shared" si="12"/>
        <v xml:space="preserve"> </v>
      </c>
      <c r="AA20" s="42" t="str">
        <f t="shared" si="12"/>
        <v xml:space="preserve"> </v>
      </c>
      <c r="AB20" s="42" t="str">
        <f t="shared" si="12"/>
        <v xml:space="preserve"> </v>
      </c>
      <c r="AC20" s="42" t="str">
        <f t="shared" si="12"/>
        <v xml:space="preserve"> </v>
      </c>
      <c r="AD20" s="42" t="str">
        <f t="shared" si="12"/>
        <v xml:space="preserve"> </v>
      </c>
      <c r="AE20" s="42" t="str">
        <f t="shared" si="12"/>
        <v xml:space="preserve"> </v>
      </c>
      <c r="AF20" s="42" t="str">
        <f t="shared" si="12"/>
        <v xml:space="preserve"> </v>
      </c>
      <c r="AG20" s="42" t="str">
        <f t="shared" si="12"/>
        <v xml:space="preserve"> </v>
      </c>
      <c r="AH20" s="42" t="str">
        <f t="shared" si="12"/>
        <v xml:space="preserve"> </v>
      </c>
      <c r="AI20" s="42" t="str">
        <f t="shared" si="12"/>
        <v xml:space="preserve"> </v>
      </c>
      <c r="AJ20" s="42" t="str">
        <f t="shared" si="12"/>
        <v xml:space="preserve"> </v>
      </c>
      <c r="AK20" s="42" t="str">
        <f t="shared" si="12"/>
        <v xml:space="preserve"> </v>
      </c>
      <c r="AL20" s="42" t="str">
        <f t="shared" si="12"/>
        <v xml:space="preserve"> </v>
      </c>
      <c r="AM20" s="42" t="str">
        <f t="shared" si="12"/>
        <v xml:space="preserve"> </v>
      </c>
      <c r="AN20" s="42" t="str">
        <f t="shared" si="12"/>
        <v xml:space="preserve"> </v>
      </c>
      <c r="AO20" s="42" t="str">
        <f t="shared" si="12"/>
        <v xml:space="preserve"> </v>
      </c>
      <c r="AP20" s="42" t="str">
        <f t="shared" si="12"/>
        <v xml:space="preserve"> </v>
      </c>
      <c r="AQ20" s="42" t="str">
        <f t="shared" si="12"/>
        <v xml:space="preserve"> </v>
      </c>
      <c r="AR20" s="42" t="str">
        <f t="shared" si="12"/>
        <v xml:space="preserve"> </v>
      </c>
      <c r="AS20" s="42" t="str">
        <f t="shared" si="12"/>
        <v xml:space="preserve"> </v>
      </c>
      <c r="AT20" s="42" t="str">
        <f t="shared" si="12"/>
        <v xml:space="preserve"> </v>
      </c>
      <c r="AU20" s="42" t="str">
        <f t="shared" si="12"/>
        <v xml:space="preserve"> </v>
      </c>
      <c r="AV20" s="42" t="str">
        <f t="shared" si="12"/>
        <v xml:space="preserve"> </v>
      </c>
      <c r="AW20" s="42" t="str">
        <f t="shared" si="12"/>
        <v xml:space="preserve"> </v>
      </c>
      <c r="AX20" s="42" t="str">
        <f t="shared" si="12"/>
        <v xml:space="preserve"> </v>
      </c>
      <c r="AY20" s="42" t="str">
        <f t="shared" si="12"/>
        <v xml:space="preserve"> </v>
      </c>
      <c r="AZ20" s="42" t="str">
        <f t="shared" si="12"/>
        <v xml:space="preserve"> </v>
      </c>
      <c r="BA20" s="42" t="str">
        <f t="shared" si="12"/>
        <v xml:space="preserve"> </v>
      </c>
      <c r="BB20" s="42" t="str">
        <f t="shared" si="12"/>
        <v xml:space="preserve"> </v>
      </c>
      <c r="BC20" s="42" t="str">
        <f t="shared" si="12"/>
        <v xml:space="preserve"> </v>
      </c>
      <c r="BD20" s="42" t="str">
        <f t="shared" si="12"/>
        <v xml:space="preserve"> </v>
      </c>
      <c r="BE20" s="42" t="str">
        <f t="shared" si="12"/>
        <v xml:space="preserve"> </v>
      </c>
      <c r="BF20" s="42" t="str">
        <f t="shared" si="12"/>
        <v xml:space="preserve"> </v>
      </c>
      <c r="BG20" s="42" t="str">
        <f t="shared" si="12"/>
        <v xml:space="preserve"> </v>
      </c>
      <c r="BH20" s="42" t="str">
        <f t="shared" si="12"/>
        <v xml:space="preserve"> </v>
      </c>
      <c r="BI20" s="42" t="str">
        <f t="shared" si="12"/>
        <v xml:space="preserve"> </v>
      </c>
      <c r="BJ20" s="42" t="str">
        <f t="shared" si="12"/>
        <v xml:space="preserve"> </v>
      </c>
      <c r="BK20" s="42" t="str">
        <f t="shared" si="12"/>
        <v xml:space="preserve"> </v>
      </c>
      <c r="BL20" s="42" t="str">
        <f t="shared" si="12"/>
        <v xml:space="preserve"> </v>
      </c>
      <c r="BM20" s="42" t="str">
        <f t="shared" si="12"/>
        <v xml:space="preserve"> </v>
      </c>
      <c r="BN20" s="42" t="str">
        <f t="shared" si="12"/>
        <v xml:space="preserve"> </v>
      </c>
      <c r="BO20" s="42" t="str">
        <f t="shared" si="12"/>
        <v xml:space="preserve"> </v>
      </c>
      <c r="BP20" s="42" t="str">
        <f t="shared" si="12"/>
        <v xml:space="preserve"> </v>
      </c>
      <c r="BQ20" s="42" t="str">
        <f t="shared" ref="BQ20:CX20" si="13">IF(AND($B20&gt;=BQ13,BR13&gt;$B20),"X"," ")</f>
        <v xml:space="preserve"> </v>
      </c>
      <c r="BR20" s="42" t="str">
        <f t="shared" si="13"/>
        <v xml:space="preserve"> </v>
      </c>
      <c r="BS20" s="42" t="str">
        <f t="shared" si="13"/>
        <v xml:space="preserve"> </v>
      </c>
      <c r="BT20" s="42" t="str">
        <f t="shared" si="13"/>
        <v xml:space="preserve"> </v>
      </c>
      <c r="BU20" s="42" t="str">
        <f t="shared" si="13"/>
        <v xml:space="preserve"> </v>
      </c>
      <c r="BV20" s="42" t="str">
        <f t="shared" si="13"/>
        <v xml:space="preserve"> </v>
      </c>
      <c r="BW20" s="42" t="str">
        <f t="shared" si="13"/>
        <v xml:space="preserve"> </v>
      </c>
      <c r="BX20" s="42" t="str">
        <f t="shared" si="13"/>
        <v xml:space="preserve"> </v>
      </c>
      <c r="BY20" s="42" t="str">
        <f t="shared" si="13"/>
        <v xml:space="preserve"> </v>
      </c>
      <c r="BZ20" s="42" t="str">
        <f t="shared" si="13"/>
        <v xml:space="preserve"> </v>
      </c>
      <c r="CA20" s="42" t="str">
        <f t="shared" si="13"/>
        <v xml:space="preserve"> </v>
      </c>
      <c r="CB20" s="42" t="str">
        <f t="shared" si="13"/>
        <v xml:space="preserve"> </v>
      </c>
      <c r="CC20" s="42" t="str">
        <f t="shared" si="13"/>
        <v xml:space="preserve"> </v>
      </c>
      <c r="CD20" s="42" t="str">
        <f t="shared" si="13"/>
        <v xml:space="preserve"> </v>
      </c>
      <c r="CE20" s="42" t="str">
        <f t="shared" si="13"/>
        <v xml:space="preserve"> </v>
      </c>
      <c r="CF20" s="42" t="str">
        <f t="shared" si="13"/>
        <v xml:space="preserve"> </v>
      </c>
      <c r="CG20" s="42" t="str">
        <f t="shared" si="13"/>
        <v xml:space="preserve"> </v>
      </c>
      <c r="CH20" s="42" t="str">
        <f t="shared" si="13"/>
        <v xml:space="preserve"> </v>
      </c>
      <c r="CI20" s="42" t="str">
        <f t="shared" si="13"/>
        <v xml:space="preserve"> </v>
      </c>
      <c r="CJ20" s="42" t="str">
        <f t="shared" si="13"/>
        <v xml:space="preserve"> </v>
      </c>
      <c r="CK20" s="42" t="str">
        <f t="shared" si="13"/>
        <v xml:space="preserve"> </v>
      </c>
      <c r="CL20" s="42" t="str">
        <f t="shared" si="13"/>
        <v xml:space="preserve"> </v>
      </c>
      <c r="CM20" s="42" t="str">
        <f t="shared" si="13"/>
        <v xml:space="preserve"> </v>
      </c>
      <c r="CN20" s="42" t="str">
        <f t="shared" si="13"/>
        <v xml:space="preserve"> </v>
      </c>
      <c r="CO20" s="42" t="str">
        <f t="shared" si="13"/>
        <v xml:space="preserve"> </v>
      </c>
      <c r="CP20" s="42" t="str">
        <f t="shared" si="13"/>
        <v xml:space="preserve"> </v>
      </c>
      <c r="CQ20" s="42" t="str">
        <f t="shared" si="13"/>
        <v xml:space="preserve"> </v>
      </c>
      <c r="CR20" s="42" t="str">
        <f t="shared" si="13"/>
        <v xml:space="preserve"> </v>
      </c>
      <c r="CS20" s="42" t="str">
        <f t="shared" si="13"/>
        <v xml:space="preserve"> </v>
      </c>
      <c r="CT20" s="42" t="str">
        <f t="shared" si="13"/>
        <v xml:space="preserve"> </v>
      </c>
      <c r="CU20" s="42" t="str">
        <f t="shared" si="13"/>
        <v xml:space="preserve"> </v>
      </c>
      <c r="CV20" s="42" t="str">
        <f t="shared" si="13"/>
        <v xml:space="preserve"> </v>
      </c>
      <c r="CW20" s="42" t="str">
        <f t="shared" si="13"/>
        <v xml:space="preserve"> </v>
      </c>
      <c r="CX20" s="61" t="str">
        <f t="shared" si="13"/>
        <v xml:space="preserve"> </v>
      </c>
      <c r="CY20" s="28"/>
      <c r="CZ20" s="28"/>
    </row>
    <row r="21" spans="1:104" s="70" customFormat="1" ht="20.100000000000001" customHeight="1" x14ac:dyDescent="0.25">
      <c r="A21" s="64" t="s">
        <v>106</v>
      </c>
      <c r="B21" s="244">
        <v>42828</v>
      </c>
      <c r="C21" s="245"/>
      <c r="D21" s="266"/>
      <c r="E21" s="80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81"/>
      <c r="CY21" s="69"/>
      <c r="CZ21" s="69"/>
    </row>
    <row r="22" spans="1:104" s="2" customFormat="1" ht="20.100000000000001" customHeight="1" x14ac:dyDescent="0.25">
      <c r="A22" s="152" t="s">
        <v>1</v>
      </c>
      <c r="B22" s="153"/>
      <c r="C22" s="154" t="str">
        <f>TEXT('key dates'!B12,"ddd m/d/yy")&amp;" to "&amp;TEXT('key dates'!C12,"ddd m/d/yy")</f>
        <v>N/A to N/A</v>
      </c>
      <c r="D22" s="267"/>
      <c r="E22" s="155" t="str">
        <f>IF(OR('key dates'!$C$12="N/A", 'key dates'!$B$12="N/A")," ",(IF(AND(E13&gt;='key dates'!$B$12,E13&lt;='key dates'!$C$12),"X",IF(AND('key dates'!$B$12&gt;=E$13,F$13&gt;'key dates'!$B$12),"X"," "))))</f>
        <v xml:space="preserve"> </v>
      </c>
      <c r="F22" s="50" t="str">
        <f>IF(OR('key dates'!$C$12="N/A", 'key dates'!$B$12="N/A")," ",(IF(AND(F13&gt;='key dates'!$B$12,F13&lt;='key dates'!$C$12),"X",IF(AND('key dates'!$B$12&gt;=F$13,G$13&gt;'key dates'!$B$12),"X"," "))))</f>
        <v xml:space="preserve"> </v>
      </c>
      <c r="G22" s="50" t="str">
        <f>IF(OR('key dates'!$C$12="N/A", 'key dates'!$B$12="N/A")," ",(IF(AND(G13&gt;='key dates'!$B$12,G13&lt;='key dates'!$C$12),"X",IF(AND('key dates'!$B$12&gt;=G$13,H$13&gt;'key dates'!$B$12),"X"," "))))</f>
        <v xml:space="preserve"> </v>
      </c>
      <c r="H22" s="50" t="str">
        <f>IF(OR('key dates'!$C$12="N/A", 'key dates'!$B$12="N/A")," ",(IF(AND(H13&gt;='key dates'!$B$12,H13&lt;='key dates'!$C$12),"X",IF(AND('key dates'!$B$12&gt;=H$13,I$13&gt;'key dates'!$B$12),"X"," "))))</f>
        <v xml:space="preserve"> </v>
      </c>
      <c r="I22" s="50" t="str">
        <f>IF(OR('key dates'!$C$12="N/A", 'key dates'!$B$12="N/A")," ",(IF(AND(I13&gt;='key dates'!$B$12,I13&lt;='key dates'!$C$12),"X",IF(AND('key dates'!$B$12&gt;=I$13,J$13&gt;'key dates'!$B$12),"X"," "))))</f>
        <v xml:space="preserve"> </v>
      </c>
      <c r="J22" s="50" t="str">
        <f>IF(OR('key dates'!$C$12="N/A", 'key dates'!$B$12="N/A")," ",(IF(AND(J13&gt;='key dates'!$B$12,J13&lt;='key dates'!$C$12),"X",IF(AND('key dates'!$B$12&gt;=J$13,K$13&gt;'key dates'!$B$12),"X"," "))))</f>
        <v xml:space="preserve"> </v>
      </c>
      <c r="K22" s="50" t="str">
        <f>IF(OR('key dates'!$C$12="N/A", 'key dates'!$B$12="N/A")," ",(IF(AND(K13&gt;='key dates'!$B$12,K13&lt;='key dates'!$C$12),"X",IF(AND('key dates'!$B$12&gt;=K$13,L$13&gt;'key dates'!$B$12),"X"," "))))</f>
        <v xml:space="preserve"> </v>
      </c>
      <c r="L22" s="50" t="str">
        <f>IF(OR('key dates'!$C$12="N/A", 'key dates'!$B$12="N/A")," ",(IF(AND(L13&gt;='key dates'!$B$12,L13&lt;='key dates'!$C$12),"X",IF(AND('key dates'!$B$12&gt;=L$13,M$13&gt;'key dates'!$B$12),"X"," "))))</f>
        <v xml:space="preserve"> </v>
      </c>
      <c r="M22" s="50" t="str">
        <f>IF(OR('key dates'!$C$12="N/A", 'key dates'!$B$12="N/A")," ",(IF(AND(M13&gt;='key dates'!$B$12,M13&lt;='key dates'!$C$12),"X",IF(AND('key dates'!$B$12&gt;=M$13,N$13&gt;'key dates'!$B$12),"X"," "))))</f>
        <v xml:space="preserve"> </v>
      </c>
      <c r="N22" s="50" t="str">
        <f>IF(OR('key dates'!$C$12="N/A", 'key dates'!$B$12="N/A")," ",(IF(AND(N13&gt;='key dates'!$B$12,N13&lt;='key dates'!$C$12),"X",IF(AND('key dates'!$B$12&gt;=N$13,O$13&gt;'key dates'!$B$12),"X"," "))))</f>
        <v xml:space="preserve"> </v>
      </c>
      <c r="O22" s="50" t="str">
        <f>IF(OR('key dates'!$C$12="N/A", 'key dates'!$B$12="N/A")," ",(IF(AND(O13&gt;='key dates'!$B$12,O13&lt;='key dates'!$C$12),"X",IF(AND('key dates'!$B$12&gt;=O$13,P$13&gt;'key dates'!$B$12),"X"," "))))</f>
        <v xml:space="preserve"> </v>
      </c>
      <c r="P22" s="50" t="str">
        <f>IF(OR('key dates'!$C$12="N/A", 'key dates'!$B$12="N/A")," ",(IF(AND(P13&gt;='key dates'!$B$12,P13&lt;='key dates'!$C$12),"X",IF(AND('key dates'!$B$12&gt;=P$13,Q$13&gt;'key dates'!$B$12),"X"," "))))</f>
        <v xml:space="preserve"> </v>
      </c>
      <c r="Q22" s="50" t="str">
        <f>IF(OR('key dates'!$C$12="N/A", 'key dates'!$B$12="N/A")," ",(IF(AND(Q13&gt;='key dates'!$B$12,Q13&lt;='key dates'!$C$12),"X",IF(AND('key dates'!$B$12&gt;=Q$13,R$13&gt;'key dates'!$B$12),"X"," "))))</f>
        <v xml:space="preserve"> </v>
      </c>
      <c r="R22" s="50" t="str">
        <f>IF(OR('key dates'!$C$12="N/A", 'key dates'!$B$12="N/A")," ",(IF(AND(R13&gt;='key dates'!$B$12,R13&lt;='key dates'!$C$12),"X",IF(AND('key dates'!$B$12&gt;=R$13,S$13&gt;'key dates'!$B$12),"X"," "))))</f>
        <v xml:space="preserve"> </v>
      </c>
      <c r="S22" s="50" t="str">
        <f>IF(OR('key dates'!$C$12="N/A", 'key dates'!$B$12="N/A")," ",(IF(AND(S13&gt;='key dates'!$B$12,S13&lt;='key dates'!$C$12),"X",IF(AND('key dates'!$B$12&gt;=S$13,T$13&gt;'key dates'!$B$12),"X"," "))))</f>
        <v xml:space="preserve"> </v>
      </c>
      <c r="T22" s="50" t="str">
        <f>IF(OR('key dates'!$C$12="N/A", 'key dates'!$B$12="N/A")," ",(IF(AND(T13&gt;='key dates'!$B$12,T13&lt;='key dates'!$C$12),"X",IF(AND('key dates'!$B$12&gt;=T$13,U$13&gt;'key dates'!$B$12),"X"," "))))</f>
        <v xml:space="preserve"> </v>
      </c>
      <c r="U22" s="50" t="str">
        <f>IF(OR('key dates'!$C$12="N/A", 'key dates'!$B$12="N/A")," ",(IF(AND(U13&gt;='key dates'!$B$12,U13&lt;='key dates'!$C$12),"X",IF(AND('key dates'!$B$12&gt;=U$13,V$13&gt;'key dates'!$B$12),"X"," "))))</f>
        <v xml:space="preserve"> </v>
      </c>
      <c r="V22" s="50" t="str">
        <f>IF(OR('key dates'!$C$12="N/A", 'key dates'!$B$12="N/A")," ",(IF(AND(V13&gt;='key dates'!$B$12,V13&lt;='key dates'!$C$12),"X",IF(AND('key dates'!$B$12&gt;=V$13,W$13&gt;'key dates'!$B$12),"X"," "))))</f>
        <v xml:space="preserve"> </v>
      </c>
      <c r="W22" s="50" t="str">
        <f>IF(OR('key dates'!$C$12="N/A", 'key dates'!$B$12="N/A")," ",(IF(AND(W13&gt;='key dates'!$B$12,W13&lt;='key dates'!$C$12),"X",IF(AND('key dates'!$B$12&gt;=W$13,X$13&gt;'key dates'!$B$12),"X"," "))))</f>
        <v xml:space="preserve"> </v>
      </c>
      <c r="X22" s="50" t="str">
        <f>IF(OR('key dates'!$C$12="N/A", 'key dates'!$B$12="N/A")," ",(IF(AND(X13&gt;='key dates'!$B$12,X13&lt;='key dates'!$C$12),"X",IF(AND('key dates'!$B$12&gt;=X$13,Y$13&gt;'key dates'!$B$12),"X"," "))))</f>
        <v xml:space="preserve"> </v>
      </c>
      <c r="Y22" s="50" t="str">
        <f>IF(OR('key dates'!$C$12="N/A", 'key dates'!$B$12="N/A")," ",(IF(AND(Y13&gt;='key dates'!$B$12,Y13&lt;='key dates'!$C$12),"X",IF(AND('key dates'!$B$12&gt;=Y$13,Z$13&gt;'key dates'!$B$12),"X"," "))))</f>
        <v xml:space="preserve"> </v>
      </c>
      <c r="Z22" s="50" t="str">
        <f>IF(OR('key dates'!$C$12="N/A", 'key dates'!$B$12="N/A")," ",(IF(AND(Z13&gt;='key dates'!$B$12,Z13&lt;='key dates'!$C$12),"X",IF(AND('key dates'!$B$12&gt;=Z$13,AA$13&gt;'key dates'!$B$12),"X"," "))))</f>
        <v xml:space="preserve"> </v>
      </c>
      <c r="AA22" s="50" t="str">
        <f>IF(OR('key dates'!$C$12="N/A", 'key dates'!$B$12="N/A")," ",(IF(AND(AA13&gt;='key dates'!$B$12,AA13&lt;='key dates'!$C$12),"X",IF(AND('key dates'!$B$12&gt;=AA$13,AB$13&gt;'key dates'!$B$12),"X"," "))))</f>
        <v xml:space="preserve"> </v>
      </c>
      <c r="AB22" s="50" t="str">
        <f>IF(OR('key dates'!$C$12="N/A", 'key dates'!$B$12="N/A")," ",(IF(AND(AB13&gt;='key dates'!$B$12,AB13&lt;='key dates'!$C$12),"X",IF(AND('key dates'!$B$12&gt;=AB$13,AC$13&gt;'key dates'!$B$12),"X"," "))))</f>
        <v xml:space="preserve"> </v>
      </c>
      <c r="AC22" s="50" t="str">
        <f>IF(OR('key dates'!$C$12="N/A", 'key dates'!$B$12="N/A")," ",(IF(AND(AC13&gt;='key dates'!$B$12,AC13&lt;='key dates'!$C$12),"X",IF(AND('key dates'!$B$12&gt;=AC$13,AD$13&gt;'key dates'!$B$12),"X"," "))))</f>
        <v xml:space="preserve"> </v>
      </c>
      <c r="AD22" s="50" t="str">
        <f>IF(OR('key dates'!$C$12="N/A", 'key dates'!$B$12="N/A")," ",(IF(AND(AD13&gt;='key dates'!$B$12,AD13&lt;='key dates'!$C$12),"X",IF(AND('key dates'!$B$12&gt;=AD$13,AE$13&gt;'key dates'!$B$12),"X"," "))))</f>
        <v xml:space="preserve"> </v>
      </c>
      <c r="AE22" s="50" t="str">
        <f>IF(OR('key dates'!$C$12="N/A", 'key dates'!$B$12="N/A")," ",(IF(AND(AE13&gt;='key dates'!$B$12,AE13&lt;='key dates'!$C$12),"X",IF(AND('key dates'!$B$12&gt;=AE$13,AF$13&gt;'key dates'!$B$12),"X"," "))))</f>
        <v xml:space="preserve"> </v>
      </c>
      <c r="AF22" s="50" t="str">
        <f>IF(OR('key dates'!$C$12="N/A", 'key dates'!$B$12="N/A")," ",(IF(AND(AF13&gt;='key dates'!$B$12,AF13&lt;='key dates'!$C$12),"X",IF(AND('key dates'!$B$12&gt;=AF$13,AG$13&gt;'key dates'!$B$12),"X"," "))))</f>
        <v xml:space="preserve"> </v>
      </c>
      <c r="AG22" s="50" t="str">
        <f>IF(OR('key dates'!$C$12="N/A", 'key dates'!$B$12="N/A")," ",(IF(AND(AG13&gt;='key dates'!$B$12,AG13&lt;='key dates'!$C$12),"X",IF(AND('key dates'!$B$12&gt;=AG$13,AH$13&gt;'key dates'!$B$12),"X"," "))))</f>
        <v xml:space="preserve"> </v>
      </c>
      <c r="AH22" s="50" t="str">
        <f>IF(OR('key dates'!$C$12="N/A", 'key dates'!$B$12="N/A")," ",(IF(AND(AH13&gt;='key dates'!$B$12,AH13&lt;='key dates'!$C$12),"X",IF(AND('key dates'!$B$12&gt;=AH$13,AI$13&gt;'key dates'!$B$12),"X"," "))))</f>
        <v xml:space="preserve"> </v>
      </c>
      <c r="AI22" s="50" t="str">
        <f>IF(OR('key dates'!$C$12="N/A", 'key dates'!$B$12="N/A")," ",(IF(AND(AI13&gt;='key dates'!$B$12,AI13&lt;='key dates'!$C$12),"X",IF(AND('key dates'!$B$12&gt;=AI$13,AJ$13&gt;'key dates'!$B$12),"X"," "))))</f>
        <v xml:space="preserve"> </v>
      </c>
      <c r="AJ22" s="50" t="str">
        <f>IF(OR('key dates'!$C$12="N/A", 'key dates'!$B$12="N/A")," ",(IF(AND(AJ13&gt;='key dates'!$B$12,AJ13&lt;='key dates'!$C$12),"X",IF(AND('key dates'!$B$12&gt;=AJ$13,AK$13&gt;'key dates'!$B$12),"X"," "))))</f>
        <v xml:space="preserve"> </v>
      </c>
      <c r="AK22" s="50" t="str">
        <f>IF(OR('key dates'!$C$12="N/A", 'key dates'!$B$12="N/A")," ",(IF(AND(AK13&gt;='key dates'!$B$12,AK13&lt;='key dates'!$C$12),"X",IF(AND('key dates'!$B$12&gt;=AK$13,AL$13&gt;'key dates'!$B$12),"X"," "))))</f>
        <v xml:space="preserve"> </v>
      </c>
      <c r="AL22" s="50" t="str">
        <f>IF(OR('key dates'!$C$12="N/A", 'key dates'!$B$12="N/A")," ",(IF(AND(AL13&gt;='key dates'!$B$12,AL13&lt;='key dates'!$C$12),"X",IF(AND('key dates'!$B$12&gt;=AL$13,AM$13&gt;'key dates'!$B$12),"X"," "))))</f>
        <v xml:space="preserve"> </v>
      </c>
      <c r="AM22" s="50" t="str">
        <f>IF(OR('key dates'!$C$12="N/A", 'key dates'!$B$12="N/A")," ",(IF(AND(AM13&gt;='key dates'!$B$12,AM13&lt;='key dates'!$C$12),"X",IF(AND('key dates'!$B$12&gt;=AM$13,AN$13&gt;'key dates'!$B$12),"X"," "))))</f>
        <v xml:space="preserve"> </v>
      </c>
      <c r="AN22" s="50" t="str">
        <f>IF(OR('key dates'!$C$12="N/A", 'key dates'!$B$12="N/A")," ",(IF(AND(AN13&gt;='key dates'!$B$12,AN13&lt;='key dates'!$C$12),"X",IF(AND('key dates'!$B$12&gt;=AN$13,AO$13&gt;'key dates'!$B$12),"X"," "))))</f>
        <v xml:space="preserve"> </v>
      </c>
      <c r="AO22" s="50" t="str">
        <f>IF(OR('key dates'!$C$12="N/A", 'key dates'!$B$12="N/A")," ",(IF(AND(AO13&gt;='key dates'!$B$12,AO13&lt;='key dates'!$C$12),"X",IF(AND('key dates'!$B$12&gt;=AO$13,AP$13&gt;'key dates'!$B$12),"X"," "))))</f>
        <v xml:space="preserve"> </v>
      </c>
      <c r="AP22" s="50" t="str">
        <f>IF(OR('key dates'!$C$12="N/A", 'key dates'!$B$12="N/A")," ",(IF(AND(AP13&gt;='key dates'!$B$12,AP13&lt;='key dates'!$C$12),"X",IF(AND('key dates'!$B$12&gt;=AP$13,AQ$13&gt;'key dates'!$B$12),"X"," "))))</f>
        <v xml:space="preserve"> </v>
      </c>
      <c r="AQ22" s="50" t="str">
        <f>IF(OR('key dates'!$C$12="N/A", 'key dates'!$B$12="N/A")," ",(IF(AND(AQ13&gt;='key dates'!$B$12,AQ13&lt;='key dates'!$C$12),"X",IF(AND('key dates'!$B$12&gt;=AQ$13,AR$13&gt;'key dates'!$B$12),"X"," "))))</f>
        <v xml:space="preserve"> </v>
      </c>
      <c r="AR22" s="50" t="str">
        <f>IF(OR('key dates'!$C$12="N/A", 'key dates'!$B$12="N/A")," ",(IF(AND(AR13&gt;='key dates'!$B$12,AR13&lt;='key dates'!$C$12),"X",IF(AND('key dates'!$B$12&gt;=AR$13,AS$13&gt;'key dates'!$B$12),"X"," "))))</f>
        <v xml:space="preserve"> </v>
      </c>
      <c r="AS22" s="50" t="str">
        <f>IF(OR('key dates'!$C$12="N/A", 'key dates'!$B$12="N/A")," ",(IF(AND(AS13&gt;='key dates'!$B$12,AS13&lt;='key dates'!$C$12),"X",IF(AND('key dates'!$B$12&gt;=AS$13,AT$13&gt;'key dates'!$B$12),"X"," "))))</f>
        <v xml:space="preserve"> </v>
      </c>
      <c r="AT22" s="50" t="str">
        <f>IF(OR('key dates'!$C$12="N/A", 'key dates'!$B$12="N/A")," ",(IF(AND(AT13&gt;='key dates'!$B$12,AT13&lt;='key dates'!$C$12),"X",IF(AND('key dates'!$B$12&gt;=AT$13,AU$13&gt;'key dates'!$B$12),"X"," "))))</f>
        <v xml:space="preserve"> </v>
      </c>
      <c r="AU22" s="50" t="str">
        <f>IF(OR('key dates'!$C$12="N/A", 'key dates'!$B$12="N/A")," ",(IF(AND(AU13&gt;='key dates'!$B$12,AU13&lt;='key dates'!$C$12),"X",IF(AND('key dates'!$B$12&gt;=AU$13,AV$13&gt;'key dates'!$B$12),"X"," "))))</f>
        <v xml:space="preserve"> </v>
      </c>
      <c r="AV22" s="50" t="str">
        <f>IF(OR('key dates'!$C$12="N/A", 'key dates'!$B$12="N/A")," ",(IF(AND(AV13&gt;='key dates'!$B$12,AV13&lt;='key dates'!$C$12),"X",IF(AND('key dates'!$B$12&gt;=AV$13,AW$13&gt;'key dates'!$B$12),"X"," "))))</f>
        <v xml:space="preserve"> </v>
      </c>
      <c r="AW22" s="50" t="str">
        <f>IF(OR('key dates'!$C$12="N/A", 'key dates'!$B$12="N/A")," ",(IF(AND(AW13&gt;='key dates'!$B$12,AW13&lt;='key dates'!$C$12),"X",IF(AND('key dates'!$B$12&gt;=AW$13,AX$13&gt;'key dates'!$B$12),"X"," "))))</f>
        <v xml:space="preserve"> </v>
      </c>
      <c r="AX22" s="50" t="str">
        <f>IF(OR('key dates'!$C$12="N/A", 'key dates'!$B$12="N/A")," ",(IF(AND(AX13&gt;='key dates'!$B$12,AX13&lt;='key dates'!$C$12),"X",IF(AND('key dates'!$B$12&gt;=AX$13,AY$13&gt;'key dates'!$B$12),"X"," "))))</f>
        <v xml:space="preserve"> </v>
      </c>
      <c r="AY22" s="50" t="str">
        <f>IF(OR('key dates'!$C$12="N/A", 'key dates'!$B$12="N/A")," ",(IF(AND(AY13&gt;='key dates'!$B$12,AY13&lt;='key dates'!$C$12),"X",IF(AND('key dates'!$B$12&gt;=AY$13,AZ$13&gt;'key dates'!$B$12),"X"," "))))</f>
        <v xml:space="preserve"> </v>
      </c>
      <c r="AZ22" s="50" t="str">
        <f>IF(OR('key dates'!$C$12="N/A", 'key dates'!$B$12="N/A")," ",(IF(AND(AZ13&gt;='key dates'!$B$12,AZ13&lt;='key dates'!$C$12),"X",IF(AND('key dates'!$B$12&gt;=AZ$13,BA$13&gt;'key dates'!$B$12),"X"," "))))</f>
        <v xml:space="preserve"> </v>
      </c>
      <c r="BA22" s="50" t="str">
        <f>IF(OR('key dates'!$C$12="N/A", 'key dates'!$B$12="N/A")," ",(IF(AND(BA13&gt;='key dates'!$B$12,BA13&lt;='key dates'!$C$12),"X",IF(AND('key dates'!$B$12&gt;=BA$13,BB$13&gt;'key dates'!$B$12),"X"," "))))</f>
        <v xml:space="preserve"> </v>
      </c>
      <c r="BB22" s="50" t="str">
        <f>IF(OR('key dates'!$C$12="N/A", 'key dates'!$B$12="N/A")," ",(IF(AND(BB13&gt;='key dates'!$B$12,BB13&lt;='key dates'!$C$12),"X",IF(AND('key dates'!$B$12&gt;=BB$13,BC$13&gt;'key dates'!$B$12),"X"," "))))</f>
        <v xml:space="preserve"> </v>
      </c>
      <c r="BC22" s="50" t="str">
        <f>IF(OR('key dates'!$C$12="N/A", 'key dates'!$B$12="N/A")," ",(IF(AND(BC13&gt;='key dates'!$B$12,BC13&lt;='key dates'!$C$12),"X",IF(AND('key dates'!$B$12&gt;=BC$13,BD$13&gt;'key dates'!$B$12),"X"," "))))</f>
        <v xml:space="preserve"> </v>
      </c>
      <c r="BD22" s="50" t="str">
        <f>IF(OR('key dates'!$C$12="N/A", 'key dates'!$B$12="N/A")," ",(IF(AND(BD13&gt;='key dates'!$B$12,BD13&lt;='key dates'!$C$12),"X",IF(AND('key dates'!$B$12&gt;=BD$13,BE$13&gt;'key dates'!$B$12),"X"," "))))</f>
        <v xml:space="preserve"> </v>
      </c>
      <c r="BE22" s="50" t="str">
        <f>IF(OR('key dates'!$C$12="N/A", 'key dates'!$B$12="N/A")," ",(IF(AND(BE13&gt;='key dates'!$B$12,BE13&lt;='key dates'!$C$12),"X",IF(AND('key dates'!$B$12&gt;=BE$13,BF$13&gt;'key dates'!$B$12),"X"," "))))</f>
        <v xml:space="preserve"> </v>
      </c>
      <c r="BF22" s="50" t="str">
        <f>IF(OR('key dates'!$C$12="N/A", 'key dates'!$B$12="N/A")," ",(IF(AND(BF13&gt;='key dates'!$B$12,BF13&lt;='key dates'!$C$12),"X",IF(AND('key dates'!$B$12&gt;=BF$13,BG$13&gt;'key dates'!$B$12),"X"," "))))</f>
        <v xml:space="preserve"> </v>
      </c>
      <c r="BG22" s="50" t="str">
        <f>IF(OR('key dates'!$C$12="N/A", 'key dates'!$B$12="N/A")," ",(IF(AND(BG13&gt;='key dates'!$B$12,BG13&lt;='key dates'!$C$12),"X",IF(AND('key dates'!$B$12&gt;=BG$13,BH$13&gt;'key dates'!$B$12),"X"," "))))</f>
        <v xml:space="preserve"> </v>
      </c>
      <c r="BH22" s="50" t="str">
        <f>IF(OR('key dates'!$C$12="N/A", 'key dates'!$B$12="N/A")," ",(IF(AND(BH13&gt;='key dates'!$B$12,BH13&lt;='key dates'!$C$12),"X",IF(AND('key dates'!$B$12&gt;=BH$13,BI$13&gt;'key dates'!$B$12),"X"," "))))</f>
        <v xml:space="preserve"> </v>
      </c>
      <c r="BI22" s="50" t="str">
        <f>IF(OR('key dates'!$C$12="N/A", 'key dates'!$B$12="N/A")," ",(IF(AND(BI13&gt;='key dates'!$B$12,BI13&lt;='key dates'!$C$12),"X",IF(AND('key dates'!$B$12&gt;=BI$13,BJ$13&gt;'key dates'!$B$12),"X"," "))))</f>
        <v xml:space="preserve"> </v>
      </c>
      <c r="BJ22" s="50" t="str">
        <f>IF(OR('key dates'!$C$12="N/A", 'key dates'!$B$12="N/A")," ",(IF(AND(BJ13&gt;='key dates'!$B$12,BJ13&lt;='key dates'!$C$12),"X",IF(AND('key dates'!$B$12&gt;=BJ$13,BK$13&gt;'key dates'!$B$12),"X"," "))))</f>
        <v xml:space="preserve"> </v>
      </c>
      <c r="BK22" s="50" t="str">
        <f>IF(OR('key dates'!$C$12="N/A", 'key dates'!$B$12="N/A")," ",(IF(AND(BK13&gt;='key dates'!$B$12,BK13&lt;='key dates'!$C$12),"X",IF(AND('key dates'!$B$12&gt;=BK$13,BL$13&gt;'key dates'!$B$12),"X"," "))))</f>
        <v xml:space="preserve"> </v>
      </c>
      <c r="BL22" s="50" t="str">
        <f>IF(OR('key dates'!$C$12="N/A", 'key dates'!$B$12="N/A")," ",(IF(AND(BL13&gt;='key dates'!$B$12,BL13&lt;='key dates'!$C$12),"X",IF(AND('key dates'!$B$12&gt;=BL$13,BM$13&gt;'key dates'!$B$12),"X"," "))))</f>
        <v xml:space="preserve"> </v>
      </c>
      <c r="BM22" s="50" t="str">
        <f>IF(OR('key dates'!$C$12="N/A", 'key dates'!$B$12="N/A")," ",(IF(AND(BM13&gt;='key dates'!$B$12,BM13&lt;='key dates'!$C$12),"X",IF(AND('key dates'!$B$12&gt;=BM$13,BN$13&gt;'key dates'!$B$12),"X"," "))))</f>
        <v xml:space="preserve"> </v>
      </c>
      <c r="BN22" s="50" t="str">
        <f>IF(OR('key dates'!$C$12="N/A", 'key dates'!$B$12="N/A")," ",(IF(AND(BN13&gt;='key dates'!$B$12,BN13&lt;='key dates'!$C$12),"X",IF(AND('key dates'!$B$12&gt;=BN$13,BO$13&gt;'key dates'!$B$12),"X"," "))))</f>
        <v xml:space="preserve"> </v>
      </c>
      <c r="BO22" s="50" t="str">
        <f>IF(OR('key dates'!$C$12="N/A", 'key dates'!$B$12="N/A")," ",(IF(AND(BO13&gt;='key dates'!$B$12,BO13&lt;='key dates'!$C$12),"X",IF(AND('key dates'!$B$12&gt;=BO$13,BP$13&gt;'key dates'!$B$12),"X"," "))))</f>
        <v xml:space="preserve"> </v>
      </c>
      <c r="BP22" s="50" t="str">
        <f>IF(OR('key dates'!$C$12="N/A", 'key dates'!$B$12="N/A")," ",(IF(AND(BP13&gt;='key dates'!$B$12,BP13&lt;='key dates'!$C$12),"X",IF(AND('key dates'!$B$12&gt;=BP$13,BQ$13&gt;'key dates'!$B$12),"X"," "))))</f>
        <v xml:space="preserve"> </v>
      </c>
      <c r="BQ22" s="50" t="str">
        <f>IF(OR('key dates'!$C$12="N/A", 'key dates'!$B$12="N/A")," ",(IF(AND(BQ13&gt;='key dates'!$B$12,BQ13&lt;='key dates'!$C$12),"X",IF(AND('key dates'!$B$12&gt;=BQ$13,BR$13&gt;'key dates'!$B$12),"X"," "))))</f>
        <v xml:space="preserve"> </v>
      </c>
      <c r="BR22" s="50" t="str">
        <f>IF(OR('key dates'!$C$12="N/A", 'key dates'!$B$12="N/A")," ",(IF(AND(BR13&gt;='key dates'!$B$12,BR13&lt;='key dates'!$C$12),"X",IF(AND('key dates'!$B$12&gt;=BR$13,BS$13&gt;'key dates'!$B$12),"X"," "))))</f>
        <v xml:space="preserve"> </v>
      </c>
      <c r="BS22" s="50" t="str">
        <f>IF(OR('key dates'!$C$12="N/A", 'key dates'!$B$12="N/A")," ",(IF(AND(BS13&gt;='key dates'!$B$12,BS13&lt;='key dates'!$C$12),"X",IF(AND('key dates'!$B$12&gt;=BS$13,BT$13&gt;'key dates'!$B$12),"X"," "))))</f>
        <v xml:space="preserve"> </v>
      </c>
      <c r="BT22" s="50" t="str">
        <f>IF(OR('key dates'!$C$12="N/A", 'key dates'!$B$12="N/A")," ",(IF(AND(BT13&gt;='key dates'!$B$12,BT13&lt;='key dates'!$C$12),"X",IF(AND('key dates'!$B$12&gt;=BT$13,BU$13&gt;'key dates'!$B$12),"X"," "))))</f>
        <v xml:space="preserve"> </v>
      </c>
      <c r="BU22" s="50" t="str">
        <f>IF(OR('key dates'!$C$12="N/A", 'key dates'!$B$12="N/A")," ",(IF(AND(BU13&gt;='key dates'!$B$12,BU13&lt;='key dates'!$C$12),"X",IF(AND('key dates'!$B$12&gt;=BU$13,BV$13&gt;'key dates'!$B$12),"X"," "))))</f>
        <v xml:space="preserve"> </v>
      </c>
      <c r="BV22" s="50" t="str">
        <f>IF(OR('key dates'!$C$12="N/A", 'key dates'!$B$12="N/A")," ",(IF(AND(BV13&gt;='key dates'!$B$12,BV13&lt;='key dates'!$C$12),"X",IF(AND('key dates'!$B$12&gt;=BV$13,BW$13&gt;'key dates'!$B$12),"X"," "))))</f>
        <v xml:space="preserve"> </v>
      </c>
      <c r="BW22" s="50" t="str">
        <f>IF(OR('key dates'!$C$12="N/A", 'key dates'!$B$12="N/A")," ",(IF(AND(BW13&gt;='key dates'!$B$12,BW13&lt;='key dates'!$C$12),"X",IF(AND('key dates'!$B$12&gt;=BW$13,BX$13&gt;'key dates'!$B$12),"X"," "))))</f>
        <v xml:space="preserve"> </v>
      </c>
      <c r="BX22" s="50" t="str">
        <f>IF(OR('key dates'!$C$12="N/A", 'key dates'!$B$12="N/A")," ",(IF(AND(BX13&gt;='key dates'!$B$12,BX13&lt;='key dates'!$C$12),"X",IF(AND('key dates'!$B$12&gt;=BX$13,BY$13&gt;'key dates'!$B$12),"X"," "))))</f>
        <v xml:space="preserve"> </v>
      </c>
      <c r="BY22" s="50" t="str">
        <f>IF(OR('key dates'!$C$12="N/A", 'key dates'!$B$12="N/A")," ",(IF(AND(BY13&gt;='key dates'!$B$12,BY13&lt;='key dates'!$C$12),"X",IF(AND('key dates'!$B$12&gt;=BY$13,BZ$13&gt;'key dates'!$B$12),"X"," "))))</f>
        <v xml:space="preserve"> </v>
      </c>
      <c r="BZ22" s="50" t="str">
        <f>IF(OR('key dates'!$C$12="N/A", 'key dates'!$B$12="N/A")," ",(IF(AND(BZ13&gt;='key dates'!$B$12,BZ13&lt;='key dates'!$C$12),"X",IF(AND('key dates'!$B$12&gt;=BZ$13,CA$13&gt;'key dates'!$B$12),"X"," "))))</f>
        <v xml:space="preserve"> </v>
      </c>
      <c r="CA22" s="50" t="str">
        <f>IF(OR('key dates'!$C$12="N/A", 'key dates'!$B$12="N/A")," ",(IF(AND(CA13&gt;='key dates'!$B$12,CA13&lt;='key dates'!$C$12),"X",IF(AND('key dates'!$B$12&gt;=CA$13,CB$13&gt;'key dates'!$B$12),"X"," "))))</f>
        <v xml:space="preserve"> </v>
      </c>
      <c r="CB22" s="50" t="str">
        <f>IF(OR('key dates'!$C$12="N/A", 'key dates'!$B$12="N/A")," ",(IF(AND(CB13&gt;='key dates'!$B$12,CB13&lt;='key dates'!$C$12),"X",IF(AND('key dates'!$B$12&gt;=CB$13,CC$13&gt;'key dates'!$B$12),"X"," "))))</f>
        <v xml:space="preserve"> </v>
      </c>
      <c r="CC22" s="50" t="str">
        <f>IF(OR('key dates'!$C$12="N/A", 'key dates'!$B$12="N/A")," ",(IF(AND(CC13&gt;='key dates'!$B$12,CC13&lt;='key dates'!$C$12),"X",IF(AND('key dates'!$B$12&gt;=CC$13,CD$13&gt;'key dates'!$B$12),"X"," "))))</f>
        <v xml:space="preserve"> </v>
      </c>
      <c r="CD22" s="50" t="str">
        <f>IF(OR('key dates'!$C$12="N/A", 'key dates'!$B$12="N/A")," ",(IF(AND(CD13&gt;='key dates'!$B$12,CD13&lt;='key dates'!$C$12),"X",IF(AND('key dates'!$B$12&gt;=CD$13,CE$13&gt;'key dates'!$B$12),"X"," "))))</f>
        <v xml:space="preserve"> </v>
      </c>
      <c r="CE22" s="50" t="str">
        <f>IF(OR('key dates'!$C$12="N/A", 'key dates'!$B$12="N/A")," ",(IF(AND(CE13&gt;='key dates'!$B$12,CE13&lt;='key dates'!$C$12),"X",IF(AND('key dates'!$B$12&gt;=CE$13,CF$13&gt;'key dates'!$B$12),"X"," "))))</f>
        <v xml:space="preserve"> </v>
      </c>
      <c r="CF22" s="50" t="str">
        <f>IF(OR('key dates'!$C$12="N/A", 'key dates'!$B$12="N/A")," ",(IF(AND(CF13&gt;='key dates'!$B$12,CF13&lt;='key dates'!$C$12),"X",IF(AND('key dates'!$B$12&gt;=CF$13,CG$13&gt;'key dates'!$B$12),"X"," "))))</f>
        <v xml:space="preserve"> </v>
      </c>
      <c r="CG22" s="50" t="str">
        <f>IF(OR('key dates'!$C$12="N/A", 'key dates'!$B$12="N/A")," ",(IF(AND(CG13&gt;='key dates'!$B$12,CG13&lt;='key dates'!$C$12),"X",IF(AND('key dates'!$B$12&gt;=CG$13,CH$13&gt;'key dates'!$B$12),"X"," "))))</f>
        <v xml:space="preserve"> </v>
      </c>
      <c r="CH22" s="50" t="str">
        <f>IF(OR('key dates'!$C$12="N/A", 'key dates'!$B$12="N/A")," ",(IF(AND(CH13&gt;='key dates'!$B$12,CH13&lt;='key dates'!$C$12),"X",IF(AND('key dates'!$B$12&gt;=CH$13,CI$13&gt;'key dates'!$B$12),"X"," "))))</f>
        <v xml:space="preserve"> </v>
      </c>
      <c r="CI22" s="50" t="str">
        <f>IF(OR('key dates'!$C$12="N/A", 'key dates'!$B$12="N/A")," ",(IF(AND(CI13&gt;='key dates'!$B$12,CI13&lt;='key dates'!$C$12),"X",IF(AND('key dates'!$B$12&gt;=CI$13,CJ$13&gt;'key dates'!$B$12),"X"," "))))</f>
        <v xml:space="preserve"> </v>
      </c>
      <c r="CJ22" s="50" t="str">
        <f>IF(OR('key dates'!$C$12="N/A", 'key dates'!$B$12="N/A")," ",(IF(AND(CJ13&gt;='key dates'!$B$12,CJ13&lt;='key dates'!$C$12),"X",IF(AND('key dates'!$B$12&gt;=CJ$13,CK$13&gt;'key dates'!$B$12),"X"," "))))</f>
        <v xml:space="preserve"> </v>
      </c>
      <c r="CK22" s="50" t="str">
        <f>IF(OR('key dates'!$C$12="N/A", 'key dates'!$B$12="N/A")," ",(IF(AND(CK13&gt;='key dates'!$B$12,CK13&lt;='key dates'!$C$12),"X",IF(AND('key dates'!$B$12&gt;=CK$13,CL$13&gt;'key dates'!$B$12),"X"," "))))</f>
        <v xml:space="preserve"> </v>
      </c>
      <c r="CL22" s="50" t="str">
        <f>IF(OR('key dates'!$C$12="N/A", 'key dates'!$B$12="N/A")," ",(IF(AND(CL13&gt;='key dates'!$B$12,CL13&lt;='key dates'!$C$12),"X",IF(AND('key dates'!$B$12&gt;=CL$13,CM$13&gt;'key dates'!$B$12),"X"," "))))</f>
        <v xml:space="preserve"> </v>
      </c>
      <c r="CM22" s="50" t="str">
        <f>IF(OR('key dates'!$C$12="N/A", 'key dates'!$B$12="N/A")," ",(IF(AND(CM13&gt;='key dates'!$B$12,CM13&lt;='key dates'!$C$12),"X",IF(AND('key dates'!$B$12&gt;=CM$13,CN$13&gt;'key dates'!$B$12),"X"," "))))</f>
        <v xml:space="preserve"> </v>
      </c>
      <c r="CN22" s="50" t="str">
        <f>IF(OR('key dates'!$C$12="N/A", 'key dates'!$B$12="N/A")," ",(IF(AND(CN13&gt;='key dates'!$B$12,CN13&lt;='key dates'!$C$12),"X",IF(AND('key dates'!$B$12&gt;=CN$13,CO$13&gt;'key dates'!$B$12),"X"," "))))</f>
        <v xml:space="preserve"> </v>
      </c>
      <c r="CO22" s="50" t="str">
        <f>IF(OR('key dates'!$C$12="N/A", 'key dates'!$B$12="N/A")," ",(IF(AND(CO13&gt;='key dates'!$B$12,CO13&lt;='key dates'!$C$12),"X",IF(AND('key dates'!$B$12&gt;=CO$13,CP$13&gt;'key dates'!$B$12),"X"," "))))</f>
        <v xml:space="preserve"> </v>
      </c>
      <c r="CP22" s="50" t="str">
        <f>IF(OR('key dates'!$C$12="N/A", 'key dates'!$B$12="N/A")," ",(IF(AND(CP13&gt;='key dates'!$B$12,CP13&lt;='key dates'!$C$12),"X",IF(AND('key dates'!$B$12&gt;=CP$13,CQ$13&gt;'key dates'!$B$12),"X"," "))))</f>
        <v xml:space="preserve"> </v>
      </c>
      <c r="CQ22" s="50" t="str">
        <f>IF(OR('key dates'!$C$12="N/A", 'key dates'!$B$12="N/A")," ",(IF(AND(CQ13&gt;='key dates'!$B$12,CQ13&lt;='key dates'!$C$12),"X",IF(AND('key dates'!$B$12&gt;=CQ$13,CR$13&gt;'key dates'!$B$12),"X"," "))))</f>
        <v xml:space="preserve"> </v>
      </c>
      <c r="CR22" s="50" t="str">
        <f>IF(OR('key dates'!$C$12="N/A", 'key dates'!$B$12="N/A")," ",(IF(AND(CR13&gt;='key dates'!$B$12,CR13&lt;='key dates'!$C$12),"X",IF(AND('key dates'!$B$12&gt;=CR$13,CS$13&gt;'key dates'!$B$12),"X"," "))))</f>
        <v xml:space="preserve"> </v>
      </c>
      <c r="CS22" s="50" t="str">
        <f>IF(OR('key dates'!$C$12="N/A", 'key dates'!$B$12="N/A")," ",(IF(AND(CS13&gt;='key dates'!$B$12,CS13&lt;='key dates'!$C$12),"X",IF(AND('key dates'!$B$12&gt;=CS$13,CT$13&gt;'key dates'!$B$12),"X"," "))))</f>
        <v xml:space="preserve"> </v>
      </c>
      <c r="CT22" s="50" t="str">
        <f>IF(OR('key dates'!$C$12="N/A", 'key dates'!$B$12="N/A")," ",(IF(AND(CT13&gt;='key dates'!$B$12,CT13&lt;='key dates'!$C$12),"X",IF(AND('key dates'!$B$12&gt;=CT$13,CU$13&gt;'key dates'!$B$12),"X"," "))))</f>
        <v xml:space="preserve"> </v>
      </c>
      <c r="CU22" s="50" t="str">
        <f>IF(OR('key dates'!$C$12="N/A", 'key dates'!$B$12="N/A")," ",(IF(AND(CU13&gt;='key dates'!$B$12,CU13&lt;='key dates'!$C$12),"X",IF(AND('key dates'!$B$12&gt;=CU$13,CV$13&gt;'key dates'!$B$12),"X"," "))))</f>
        <v xml:space="preserve"> </v>
      </c>
      <c r="CV22" s="50" t="str">
        <f>IF(OR('key dates'!$C$12="N/A", 'key dates'!$B$12="N/A")," ",(IF(AND(CV13&gt;='key dates'!$B$12,CV13&lt;='key dates'!$C$12),"X",IF(AND('key dates'!$B$12&gt;=CV$13,CW$13&gt;'key dates'!$B$12),"X"," "))))</f>
        <v xml:space="preserve"> </v>
      </c>
      <c r="CW22" s="50" t="str">
        <f>IF(OR('key dates'!$C$12="N/A", 'key dates'!$B$12="N/A")," ",(IF(AND(CW13&gt;='key dates'!$B$12,CW13&lt;='key dates'!$C$12),"X",IF(AND('key dates'!$B$12&gt;=CW$13,CX$13&gt;'key dates'!$B$12),"X"," "))))</f>
        <v xml:space="preserve"> </v>
      </c>
      <c r="CX22" s="62" t="str">
        <f>IF(OR('key dates'!$C$12="N/A", 'key dates'!$B$12="N/A")," ",(IF(AND(CX13&gt;='key dates'!$B$12,CX13&lt;='key dates'!$C$12),"X",IF(AND('key dates'!$B$12&gt;=CX$13,CY$13&gt;'key dates'!$B$12),"X"," "))))</f>
        <v xml:space="preserve"> </v>
      </c>
      <c r="CY22" s="28">
        <f t="shared" ref="CY22:CY85" si="14">COUNTIF(D22:CX22,"=X")</f>
        <v>0</v>
      </c>
      <c r="CZ22" s="41"/>
    </row>
    <row r="23" spans="1:104" s="84" customFormat="1" ht="20.100000000000001" customHeight="1" thickBot="1" x14ac:dyDescent="0.3">
      <c r="A23" s="163" t="s">
        <v>8</v>
      </c>
      <c r="B23" s="164"/>
      <c r="C23" s="165">
        <f>ROUND('key dates'!D13,0)</f>
        <v>10</v>
      </c>
      <c r="D23" s="166"/>
      <c r="E23" s="167"/>
      <c r="F23" s="168"/>
      <c r="G23" s="168"/>
      <c r="H23" s="168"/>
      <c r="I23" s="168"/>
      <c r="J23" s="168" t="s">
        <v>16</v>
      </c>
      <c r="K23" s="168" t="s">
        <v>16</v>
      </c>
      <c r="L23" s="168" t="s">
        <v>16</v>
      </c>
      <c r="M23" s="168" t="s">
        <v>59</v>
      </c>
      <c r="N23" s="168" t="s">
        <v>59</v>
      </c>
      <c r="O23" s="168" t="s">
        <v>59</v>
      </c>
      <c r="P23" s="168" t="s">
        <v>59</v>
      </c>
      <c r="Q23" s="168" t="s">
        <v>59</v>
      </c>
      <c r="R23" s="168" t="s">
        <v>59</v>
      </c>
      <c r="S23" s="168" t="s">
        <v>59</v>
      </c>
      <c r="T23" s="168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  <c r="CE23" s="168"/>
      <c r="CF23" s="168"/>
      <c r="CG23" s="168"/>
      <c r="CH23" s="168"/>
      <c r="CI23" s="168"/>
      <c r="CJ23" s="168"/>
      <c r="CK23" s="168"/>
      <c r="CL23" s="168"/>
      <c r="CM23" s="168"/>
      <c r="CN23" s="168"/>
      <c r="CO23" s="168"/>
      <c r="CP23" s="168"/>
      <c r="CQ23" s="168"/>
      <c r="CR23" s="168"/>
      <c r="CS23" s="168"/>
      <c r="CT23" s="168"/>
      <c r="CU23" s="168"/>
      <c r="CV23" s="168"/>
      <c r="CW23" s="168"/>
      <c r="CX23" s="170"/>
      <c r="CY23" s="82">
        <f t="shared" si="14"/>
        <v>10</v>
      </c>
      <c r="CZ23" s="83"/>
    </row>
    <row r="24" spans="1:104" s="1" customFormat="1" ht="20.100000000000001" customHeight="1" thickTop="1" x14ac:dyDescent="0.25">
      <c r="A24" s="156" t="str">
        <f>'key dates'!A17</f>
        <v>MOBILIZATION</v>
      </c>
      <c r="B24" s="157"/>
      <c r="C24" s="158">
        <f>ROUND('key dates'!D17,0)</f>
        <v>1</v>
      </c>
      <c r="D24" s="159"/>
      <c r="E24" s="160"/>
      <c r="F24" s="161"/>
      <c r="G24" s="161" t="s">
        <v>59</v>
      </c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28">
        <f t="shared" si="14"/>
        <v>1</v>
      </c>
      <c r="CZ24" s="28"/>
    </row>
    <row r="25" spans="1:104" s="70" customFormat="1" ht="20.100000000000001" customHeight="1" x14ac:dyDescent="0.25">
      <c r="A25" s="73" t="str">
        <f>'key dates'!A18</f>
        <v>CLEAR AND GRUB</v>
      </c>
      <c r="B25" s="74"/>
      <c r="C25" s="75">
        <f>ROUND('key dates'!D18,0)</f>
        <v>1</v>
      </c>
      <c r="D25" s="119"/>
      <c r="E25" s="120"/>
      <c r="F25" s="121"/>
      <c r="G25" s="121"/>
      <c r="H25" s="121" t="s">
        <v>59</v>
      </c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69">
        <f t="shared" si="14"/>
        <v>1</v>
      </c>
      <c r="CZ25" s="69"/>
    </row>
    <row r="26" spans="1:104" s="1" customFormat="1" ht="20.100000000000001" customHeight="1" x14ac:dyDescent="0.25">
      <c r="A26" s="44" t="str">
        <f>'key dates'!A19</f>
        <v>EARTH EXCAVATION</v>
      </c>
      <c r="B26" s="45"/>
      <c r="C26" s="46">
        <f>ROUND('key dates'!D19,0)</f>
        <v>5</v>
      </c>
      <c r="D26" s="123"/>
      <c r="E26" s="116"/>
      <c r="F26" s="117"/>
      <c r="G26" s="117"/>
      <c r="H26" s="117"/>
      <c r="I26" s="117" t="s">
        <v>59</v>
      </c>
      <c r="J26" s="117"/>
      <c r="K26" s="117"/>
      <c r="L26" s="117"/>
      <c r="M26" s="117"/>
      <c r="N26" s="117"/>
      <c r="O26" s="117"/>
      <c r="P26" s="117"/>
      <c r="Q26" s="117"/>
      <c r="R26" s="117"/>
      <c r="S26" s="117" t="s">
        <v>59</v>
      </c>
      <c r="T26" s="117" t="s">
        <v>59</v>
      </c>
      <c r="U26" s="118"/>
      <c r="V26" s="118"/>
      <c r="W26" s="118"/>
      <c r="X26" s="118"/>
      <c r="Y26" s="118"/>
      <c r="Z26" s="118"/>
      <c r="AA26" s="118"/>
      <c r="AB26" s="118"/>
      <c r="AC26" s="118" t="s">
        <v>59</v>
      </c>
      <c r="AD26" s="118" t="s">
        <v>59</v>
      </c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28">
        <f t="shared" si="14"/>
        <v>5</v>
      </c>
      <c r="CZ26" s="28"/>
    </row>
    <row r="27" spans="1:104" s="70" customFormat="1" ht="20.100000000000001" customHeight="1" x14ac:dyDescent="0.25">
      <c r="A27" s="73" t="str">
        <f>'key dates'!A20</f>
        <v>DRAINAGE STRUCTURES</v>
      </c>
      <c r="B27" s="74"/>
      <c r="C27" s="75">
        <f>ROUND('key dates'!D20,0)</f>
        <v>2</v>
      </c>
      <c r="D27" s="119"/>
      <c r="E27" s="120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2"/>
      <c r="V27" s="122"/>
      <c r="W27" s="122" t="s">
        <v>59</v>
      </c>
      <c r="X27" s="122"/>
      <c r="Y27" s="122"/>
      <c r="Z27" s="122"/>
      <c r="AA27" s="122"/>
      <c r="AB27" s="122"/>
      <c r="AC27" s="122"/>
      <c r="AD27" s="122"/>
      <c r="AE27" s="121"/>
      <c r="AF27" s="121"/>
      <c r="AG27" s="121" t="s">
        <v>59</v>
      </c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69">
        <f t="shared" si="14"/>
        <v>2</v>
      </c>
      <c r="CZ27" s="69"/>
    </row>
    <row r="28" spans="1:104" s="1" customFormat="1" ht="20.100000000000001" customHeight="1" x14ac:dyDescent="0.25">
      <c r="A28" s="44" t="str">
        <f>'key dates'!A21</f>
        <v>STORM PIPE</v>
      </c>
      <c r="B28" s="45"/>
      <c r="C28" s="46">
        <f>ROUND('key dates'!D21,0)</f>
        <v>3</v>
      </c>
      <c r="D28" s="123"/>
      <c r="E28" s="116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8"/>
      <c r="V28" s="118"/>
      <c r="W28" s="118" t="s">
        <v>59</v>
      </c>
      <c r="X28" s="118"/>
      <c r="Y28" s="118"/>
      <c r="Z28" s="118"/>
      <c r="AA28" s="118"/>
      <c r="AB28" s="118"/>
      <c r="AC28" s="118"/>
      <c r="AD28" s="118"/>
      <c r="AE28" s="117"/>
      <c r="AF28" s="117"/>
      <c r="AG28" s="117" t="s">
        <v>59</v>
      </c>
      <c r="AH28" s="117" t="s">
        <v>59</v>
      </c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28">
        <f t="shared" si="14"/>
        <v>3</v>
      </c>
      <c r="CZ28" s="28"/>
    </row>
    <row r="29" spans="1:104" s="70" customFormat="1" ht="20.100000000000001" customHeight="1" x14ac:dyDescent="0.25">
      <c r="A29" s="73" t="str">
        <f>'key dates'!A22</f>
        <v>WATERMAIN</v>
      </c>
      <c r="B29" s="74"/>
      <c r="C29" s="75">
        <f>ROUND('key dates'!D22,0)</f>
        <v>0</v>
      </c>
      <c r="D29" s="119"/>
      <c r="E29" s="120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69">
        <f t="shared" si="14"/>
        <v>0</v>
      </c>
      <c r="CZ29" s="69"/>
    </row>
    <row r="30" spans="1:104" s="1" customFormat="1" ht="20.100000000000001" customHeight="1" x14ac:dyDescent="0.25">
      <c r="A30" s="44" t="str">
        <f>'key dates'!A23</f>
        <v>FORMATION OF SUBGRADE</v>
      </c>
      <c r="B30" s="45"/>
      <c r="C30" s="46">
        <f>ROUND('key dates'!D23,0)</f>
        <v>2</v>
      </c>
      <c r="D30" s="123"/>
      <c r="E30" s="116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8"/>
      <c r="V30" s="118"/>
      <c r="W30" s="118"/>
      <c r="X30" s="118" t="s">
        <v>59</v>
      </c>
      <c r="Y30" s="118"/>
      <c r="Z30" s="118"/>
      <c r="AA30" s="118"/>
      <c r="AB30" s="118"/>
      <c r="AC30" s="118"/>
      <c r="AD30" s="118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 t="s">
        <v>59</v>
      </c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  <c r="CP30" s="117"/>
      <c r="CQ30" s="117"/>
      <c r="CR30" s="117"/>
      <c r="CS30" s="117"/>
      <c r="CT30" s="117"/>
      <c r="CU30" s="117"/>
      <c r="CV30" s="117"/>
      <c r="CW30" s="117"/>
      <c r="CX30" s="117"/>
      <c r="CY30" s="28">
        <f t="shared" si="14"/>
        <v>2</v>
      </c>
      <c r="CZ30" s="28"/>
    </row>
    <row r="31" spans="1:104" s="70" customFormat="1" ht="20.100000000000001" customHeight="1" x14ac:dyDescent="0.25">
      <c r="A31" s="85" t="str">
        <f>'key dates'!A24</f>
        <v>SUBBASE/PROCESSED AGGREGATE BASE</v>
      </c>
      <c r="B31" s="74"/>
      <c r="C31" s="75">
        <f>ROUND('key dates'!D24,0)</f>
        <v>2</v>
      </c>
      <c r="D31" s="119"/>
      <c r="E31" s="120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2"/>
      <c r="V31" s="122"/>
      <c r="W31" s="122"/>
      <c r="X31" s="122" t="s">
        <v>59</v>
      </c>
      <c r="Y31" s="122"/>
      <c r="Z31" s="122"/>
      <c r="AA31" s="122"/>
      <c r="AB31" s="122"/>
      <c r="AC31" s="122"/>
      <c r="AD31" s="122"/>
      <c r="AE31" s="121"/>
      <c r="AF31" s="121"/>
      <c r="AG31" s="121"/>
      <c r="AH31" s="121"/>
      <c r="AI31" s="121" t="s">
        <v>59</v>
      </c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69">
        <f t="shared" si="14"/>
        <v>2</v>
      </c>
      <c r="CZ31" s="69"/>
    </row>
    <row r="32" spans="1:104" s="1" customFormat="1" ht="20.100000000000001" customHeight="1" x14ac:dyDescent="0.25">
      <c r="A32" s="44" t="str">
        <f>'key dates'!A25</f>
        <v>MILLING</v>
      </c>
      <c r="B32" s="45"/>
      <c r="C32" s="46">
        <f>ROUND('key dates'!D25,0)</f>
        <v>1</v>
      </c>
      <c r="D32" s="123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8"/>
      <c r="V32" s="118"/>
      <c r="W32" s="118"/>
      <c r="X32" s="118"/>
      <c r="Y32" s="118" t="s">
        <v>59</v>
      </c>
      <c r="Z32" s="118"/>
      <c r="AA32" s="118"/>
      <c r="AB32" s="118"/>
      <c r="AC32" s="118"/>
      <c r="AD32" s="118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28">
        <f t="shared" si="14"/>
        <v>1</v>
      </c>
      <c r="CZ32" s="28"/>
    </row>
    <row r="33" spans="1:104" s="72" customFormat="1" ht="20.100000000000001" customHeight="1" x14ac:dyDescent="0.25">
      <c r="A33" s="73" t="str">
        <f>'key dates'!A26</f>
        <v>HMA S1</v>
      </c>
      <c r="B33" s="74"/>
      <c r="C33" s="75">
        <f>ROUND('key dates'!D26,0)</f>
        <v>2</v>
      </c>
      <c r="D33" s="119"/>
      <c r="E33" s="120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2"/>
      <c r="V33" s="122"/>
      <c r="W33" s="122"/>
      <c r="X33" s="122"/>
      <c r="Y33" s="122"/>
      <c r="Z33" s="122" t="s">
        <v>59</v>
      </c>
      <c r="AA33" s="122"/>
      <c r="AB33" s="122"/>
      <c r="AC33" s="122"/>
      <c r="AD33" s="122"/>
      <c r="AE33" s="121"/>
      <c r="AF33" s="121"/>
      <c r="AG33" s="121"/>
      <c r="AH33" s="121"/>
      <c r="AI33" s="121"/>
      <c r="AJ33" s="121"/>
      <c r="AK33" s="121" t="s">
        <v>59</v>
      </c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69">
        <f t="shared" si="14"/>
        <v>2</v>
      </c>
      <c r="CZ33" s="71"/>
    </row>
    <row r="34" spans="1:104" s="1" customFormat="1" ht="20.100000000000001" customHeight="1" x14ac:dyDescent="0.25">
      <c r="A34" s="44" t="str">
        <f>'key dates'!A27</f>
        <v>HMA S0.5</v>
      </c>
      <c r="B34" s="45"/>
      <c r="C34" s="46">
        <f>ROUND('key dates'!D27,0)</f>
        <v>2</v>
      </c>
      <c r="D34" s="123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8"/>
      <c r="V34" s="118"/>
      <c r="W34" s="118"/>
      <c r="X34" s="118"/>
      <c r="Y34" s="118"/>
      <c r="Z34" s="118" t="s">
        <v>59</v>
      </c>
      <c r="AA34" s="118"/>
      <c r="AB34" s="118"/>
      <c r="AC34" s="118"/>
      <c r="AD34" s="118"/>
      <c r="AE34" s="117"/>
      <c r="AF34" s="117"/>
      <c r="AG34" s="117"/>
      <c r="AH34" s="117"/>
      <c r="AI34" s="117"/>
      <c r="AJ34" s="117"/>
      <c r="AK34" s="117" t="s">
        <v>59</v>
      </c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7"/>
      <c r="CY34" s="28">
        <f t="shared" si="14"/>
        <v>2</v>
      </c>
      <c r="CZ34" s="28"/>
    </row>
    <row r="35" spans="1:104" s="70" customFormat="1" ht="20.100000000000001" customHeight="1" x14ac:dyDescent="0.25">
      <c r="A35" s="73" t="str">
        <f>'key dates'!A28</f>
        <v>SIDEWALK</v>
      </c>
      <c r="B35" s="74"/>
      <c r="C35" s="75">
        <f>ROUND('key dates'!D28,0)</f>
        <v>0</v>
      </c>
      <c r="D35" s="119"/>
      <c r="E35" s="120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69">
        <f t="shared" si="14"/>
        <v>0</v>
      </c>
      <c r="CZ35" s="69"/>
    </row>
    <row r="36" spans="1:104" s="1" customFormat="1" ht="20.100000000000001" customHeight="1" x14ac:dyDescent="0.25">
      <c r="A36" s="44" t="str">
        <f>'key dates'!A29</f>
        <v>TRAFFIC SIGNAL</v>
      </c>
      <c r="B36" s="45"/>
      <c r="C36" s="46">
        <f>ROUND('key dates'!D29,0)</f>
        <v>0</v>
      </c>
      <c r="D36" s="123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28">
        <f t="shared" si="14"/>
        <v>0</v>
      </c>
      <c r="CZ36" s="28"/>
    </row>
    <row r="37" spans="1:104" s="70" customFormat="1" ht="20.100000000000001" customHeight="1" x14ac:dyDescent="0.25">
      <c r="A37" s="73" t="str">
        <f>'key dates'!A30</f>
        <v>TEMP PAVE MARK FOR WINTER</v>
      </c>
      <c r="B37" s="74"/>
      <c r="C37" s="75">
        <f>ROUND('key dates'!D30,0)</f>
        <v>0</v>
      </c>
      <c r="D37" s="119"/>
      <c r="E37" s="120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69">
        <f t="shared" si="14"/>
        <v>0</v>
      </c>
      <c r="CZ37" s="69"/>
    </row>
    <row r="38" spans="1:104" s="1" customFormat="1" ht="20.100000000000001" customHeight="1" x14ac:dyDescent="0.25">
      <c r="A38" s="44" t="str">
        <f>'key dates'!A31</f>
        <v>TRAFFIC SIGNS/PAVE MARKINGS</v>
      </c>
      <c r="B38" s="45"/>
      <c r="C38" s="46">
        <f>ROUND('key dates'!D31,0)</f>
        <v>2</v>
      </c>
      <c r="D38" s="123"/>
      <c r="E38" s="116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8"/>
      <c r="V38" s="118"/>
      <c r="W38" s="118"/>
      <c r="X38" s="118"/>
      <c r="Y38" s="118"/>
      <c r="Z38" s="118"/>
      <c r="AA38" s="118" t="s">
        <v>59</v>
      </c>
      <c r="AB38" s="118"/>
      <c r="AC38" s="118"/>
      <c r="AD38" s="118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 t="s">
        <v>59</v>
      </c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  <c r="CD38" s="117"/>
      <c r="CE38" s="117"/>
      <c r="CF38" s="117"/>
      <c r="CG38" s="117"/>
      <c r="CH38" s="117"/>
      <c r="CI38" s="117"/>
      <c r="CJ38" s="117"/>
      <c r="CK38" s="117"/>
      <c r="CL38" s="117"/>
      <c r="CM38" s="117"/>
      <c r="CN38" s="117"/>
      <c r="CO38" s="117"/>
      <c r="CP38" s="117"/>
      <c r="CQ38" s="117"/>
      <c r="CR38" s="117"/>
      <c r="CS38" s="117"/>
      <c r="CT38" s="117"/>
      <c r="CU38" s="117"/>
      <c r="CV38" s="117"/>
      <c r="CW38" s="117"/>
      <c r="CX38" s="117"/>
      <c r="CY38" s="28">
        <f t="shared" si="14"/>
        <v>2</v>
      </c>
      <c r="CZ38" s="28"/>
    </row>
    <row r="39" spans="1:104" s="70" customFormat="1" ht="20.100000000000001" customHeight="1" x14ac:dyDescent="0.25">
      <c r="A39" s="73" t="str">
        <f>'key dates'!A32</f>
        <v>TOP SOIL/TURF ESTABLISHMENT</v>
      </c>
      <c r="B39" s="74"/>
      <c r="C39" s="75">
        <f>ROUND('key dates'!D32,0)</f>
        <v>1</v>
      </c>
      <c r="D39" s="119"/>
      <c r="E39" s="120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1"/>
      <c r="AF39" s="121"/>
      <c r="AG39" s="121"/>
      <c r="AH39" s="121"/>
      <c r="AI39" s="121"/>
      <c r="AJ39" s="121"/>
      <c r="AK39" s="121" t="s">
        <v>59</v>
      </c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69">
        <f t="shared" si="14"/>
        <v>1</v>
      </c>
      <c r="CZ39" s="69"/>
    </row>
    <row r="40" spans="1:104" s="1" customFormat="1" ht="20.100000000000001" customHeight="1" x14ac:dyDescent="0.25">
      <c r="A40" s="44" t="str">
        <f>'key dates'!A33</f>
        <v>PLANTINGS</v>
      </c>
      <c r="B40" s="45"/>
      <c r="C40" s="46">
        <f>'key dates'!D33</f>
        <v>0</v>
      </c>
      <c r="D40" s="123"/>
      <c r="E40" s="116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28">
        <f t="shared" si="14"/>
        <v>0</v>
      </c>
      <c r="CZ40" s="28"/>
    </row>
    <row r="41" spans="1:104" s="70" customFormat="1" ht="20.100000000000001" customHeight="1" x14ac:dyDescent="0.25">
      <c r="A41" s="73" t="str">
        <f>'key dates'!A34</f>
        <v>UTILITY RELOCATIONS</v>
      </c>
      <c r="B41" s="74"/>
      <c r="C41" s="75">
        <f>'key dates'!D34</f>
        <v>0</v>
      </c>
      <c r="D41" s="119"/>
      <c r="E41" s="120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69">
        <f t="shared" si="14"/>
        <v>0</v>
      </c>
      <c r="CZ41" s="69"/>
    </row>
    <row r="42" spans="1:104" s="1" customFormat="1" ht="20.100000000000001" customHeight="1" x14ac:dyDescent="0.25">
      <c r="A42" s="44" t="str">
        <f>'key dates'!A35</f>
        <v>MATERIAL PROCUREMENT/FABRICATION</v>
      </c>
      <c r="B42" s="45"/>
      <c r="C42" s="46">
        <f>'key dates'!D35</f>
        <v>0</v>
      </c>
      <c r="D42" s="123"/>
      <c r="E42" s="116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117"/>
      <c r="CA42" s="117"/>
      <c r="CB42" s="117"/>
      <c r="CC42" s="117"/>
      <c r="CD42" s="117"/>
      <c r="CE42" s="117"/>
      <c r="CF42" s="117"/>
      <c r="CG42" s="117"/>
      <c r="CH42" s="117"/>
      <c r="CI42" s="117"/>
      <c r="CJ42" s="117"/>
      <c r="CK42" s="117"/>
      <c r="CL42" s="117"/>
      <c r="CM42" s="117"/>
      <c r="CN42" s="117"/>
      <c r="CO42" s="117"/>
      <c r="CP42" s="117"/>
      <c r="CQ42" s="117"/>
      <c r="CR42" s="117"/>
      <c r="CS42" s="117"/>
      <c r="CT42" s="117"/>
      <c r="CU42" s="117"/>
      <c r="CV42" s="117"/>
      <c r="CW42" s="117"/>
      <c r="CX42" s="117"/>
      <c r="CY42" s="28">
        <f t="shared" si="14"/>
        <v>0</v>
      </c>
      <c r="CZ42" s="28"/>
    </row>
    <row r="43" spans="1:104" s="70" customFormat="1" ht="20.100000000000001" customHeight="1" x14ac:dyDescent="0.25">
      <c r="A43" s="73" t="str">
        <f>'key dates'!A36</f>
        <v>HANDLING OF CONTAMINATED MATERIAL</v>
      </c>
      <c r="B43" s="74"/>
      <c r="C43" s="75">
        <f>'key dates'!D36</f>
        <v>0</v>
      </c>
      <c r="D43" s="119"/>
      <c r="E43" s="120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69">
        <f t="shared" si="14"/>
        <v>0</v>
      </c>
      <c r="CZ43" s="69"/>
    </row>
    <row r="44" spans="1:104" s="1" customFormat="1" ht="20.100000000000001" customHeight="1" x14ac:dyDescent="0.25">
      <c r="A44" s="44" t="str">
        <f>'key dates'!A37</f>
        <v>BORROW</v>
      </c>
      <c r="B44" s="45"/>
      <c r="C44" s="46">
        <f>'key dates'!D37</f>
        <v>0</v>
      </c>
      <c r="D44" s="123"/>
      <c r="E44" s="116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7"/>
      <c r="BX44" s="117"/>
      <c r="BY44" s="117"/>
      <c r="BZ44" s="117"/>
      <c r="CA44" s="117"/>
      <c r="CB44" s="117"/>
      <c r="CC44" s="117"/>
      <c r="CD44" s="117"/>
      <c r="CE44" s="117"/>
      <c r="CF44" s="117"/>
      <c r="CG44" s="117"/>
      <c r="CH44" s="117"/>
      <c r="CI44" s="117"/>
      <c r="CJ44" s="117"/>
      <c r="CK44" s="117"/>
      <c r="CL44" s="117"/>
      <c r="CM44" s="117"/>
      <c r="CN44" s="117"/>
      <c r="CO44" s="117"/>
      <c r="CP44" s="117"/>
      <c r="CQ44" s="117"/>
      <c r="CR44" s="117"/>
      <c r="CS44" s="117"/>
      <c r="CT44" s="117"/>
      <c r="CU44" s="117"/>
      <c r="CV44" s="117"/>
      <c r="CW44" s="117"/>
      <c r="CX44" s="117"/>
      <c r="CY44" s="28">
        <f t="shared" si="14"/>
        <v>0</v>
      </c>
      <c r="CZ44" s="28"/>
    </row>
    <row r="45" spans="1:104" s="70" customFormat="1" ht="20.100000000000001" customHeight="1" x14ac:dyDescent="0.25">
      <c r="A45" s="73" t="str">
        <f>'key dates'!A38</f>
        <v>ROCK EX</v>
      </c>
      <c r="B45" s="74"/>
      <c r="C45" s="75">
        <f>'key dates'!D38</f>
        <v>4</v>
      </c>
      <c r="D45" s="119"/>
      <c r="E45" s="120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1" t="s">
        <v>59</v>
      </c>
      <c r="AF45" s="121" t="s">
        <v>59</v>
      </c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 t="s">
        <v>59</v>
      </c>
      <c r="BH45" s="121" t="s">
        <v>59</v>
      </c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69">
        <f t="shared" si="14"/>
        <v>4</v>
      </c>
      <c r="CZ45" s="69"/>
    </row>
    <row r="46" spans="1:104" s="1" customFormat="1" ht="20.100000000000001" customHeight="1" x14ac:dyDescent="0.25">
      <c r="A46" s="44" t="str">
        <f>'key dates'!A39</f>
        <v>TPCBC</v>
      </c>
      <c r="B46" s="45"/>
      <c r="C46" s="46">
        <f>'key dates'!D39</f>
        <v>1</v>
      </c>
      <c r="D46" s="123"/>
      <c r="E46" s="116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 t="s">
        <v>59</v>
      </c>
      <c r="BJ46" s="117"/>
      <c r="BK46" s="117"/>
      <c r="BL46" s="117"/>
      <c r="BM46" s="117"/>
      <c r="BN46" s="117"/>
      <c r="BO46" s="117"/>
      <c r="BP46" s="117"/>
      <c r="BQ46" s="117"/>
      <c r="BR46" s="117"/>
      <c r="BS46" s="117"/>
      <c r="BT46" s="117"/>
      <c r="BU46" s="117"/>
      <c r="BV46" s="117"/>
      <c r="BW46" s="117"/>
      <c r="BX46" s="117"/>
      <c r="BY46" s="117"/>
      <c r="BZ46" s="117"/>
      <c r="CA46" s="117"/>
      <c r="CB46" s="117"/>
      <c r="CC46" s="117"/>
      <c r="CD46" s="117"/>
      <c r="CE46" s="117"/>
      <c r="CF46" s="117"/>
      <c r="CG46" s="117"/>
      <c r="CH46" s="117"/>
      <c r="CI46" s="117"/>
      <c r="CJ46" s="117"/>
      <c r="CK46" s="117"/>
      <c r="CL46" s="117"/>
      <c r="CM46" s="117"/>
      <c r="CN46" s="117"/>
      <c r="CO46" s="117"/>
      <c r="CP46" s="117"/>
      <c r="CQ46" s="117"/>
      <c r="CR46" s="117"/>
      <c r="CS46" s="117"/>
      <c r="CT46" s="117"/>
      <c r="CU46" s="117"/>
      <c r="CV46" s="117"/>
      <c r="CW46" s="117"/>
      <c r="CX46" s="117"/>
      <c r="CY46" s="28">
        <f t="shared" si="14"/>
        <v>1</v>
      </c>
      <c r="CZ46" s="28"/>
    </row>
    <row r="47" spans="1:104" s="70" customFormat="1" ht="20.100000000000001" customHeight="1" x14ac:dyDescent="0.25">
      <c r="A47" s="73" t="str">
        <f>'key dates'!A40</f>
        <v>FILL</v>
      </c>
      <c r="B47" s="74"/>
      <c r="C47" s="75">
        <f>'key dates'!D40</f>
        <v>0</v>
      </c>
      <c r="D47" s="119"/>
      <c r="E47" s="120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69">
        <f t="shared" si="14"/>
        <v>0</v>
      </c>
      <c r="CZ47" s="69"/>
    </row>
    <row r="48" spans="1:104" s="1" customFormat="1" ht="20.100000000000001" customHeight="1" x14ac:dyDescent="0.25">
      <c r="A48" s="44" t="str">
        <f>'key dates'!A41</f>
        <v>MEMBRANE</v>
      </c>
      <c r="B48" s="45"/>
      <c r="C48" s="46">
        <f>'key dates'!D41</f>
        <v>0</v>
      </c>
      <c r="D48" s="123"/>
      <c r="E48" s="116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117"/>
      <c r="BS48" s="117"/>
      <c r="BT48" s="117"/>
      <c r="BU48" s="117"/>
      <c r="BV48" s="117"/>
      <c r="BW48" s="117"/>
      <c r="BX48" s="117"/>
      <c r="BY48" s="117"/>
      <c r="BZ48" s="117"/>
      <c r="CA48" s="117"/>
      <c r="CB48" s="117"/>
      <c r="CC48" s="117"/>
      <c r="CD48" s="117"/>
      <c r="CE48" s="117"/>
      <c r="CF48" s="117"/>
      <c r="CG48" s="117"/>
      <c r="CH48" s="117"/>
      <c r="CI48" s="117"/>
      <c r="CJ48" s="117"/>
      <c r="CK48" s="117"/>
      <c r="CL48" s="117"/>
      <c r="CM48" s="117"/>
      <c r="CN48" s="117"/>
      <c r="CO48" s="117"/>
      <c r="CP48" s="117"/>
      <c r="CQ48" s="117"/>
      <c r="CR48" s="117"/>
      <c r="CS48" s="117"/>
      <c r="CT48" s="117"/>
      <c r="CU48" s="117"/>
      <c r="CV48" s="117"/>
      <c r="CW48" s="117"/>
      <c r="CX48" s="117"/>
      <c r="CY48" s="28">
        <f t="shared" si="14"/>
        <v>0</v>
      </c>
      <c r="CZ48" s="28"/>
    </row>
    <row r="49" spans="1:104" s="70" customFormat="1" ht="20.100000000000001" customHeight="1" x14ac:dyDescent="0.25">
      <c r="A49" s="73" t="str">
        <f>'key dates'!A42</f>
        <v>CURBING</v>
      </c>
      <c r="B49" s="74"/>
      <c r="C49" s="75">
        <f>'key dates'!D42</f>
        <v>2</v>
      </c>
      <c r="D49" s="119"/>
      <c r="E49" s="120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2"/>
      <c r="V49" s="122"/>
      <c r="W49" s="122"/>
      <c r="X49" s="122"/>
      <c r="Y49" s="122"/>
      <c r="Z49" s="122"/>
      <c r="AA49" s="122"/>
      <c r="AB49" s="122" t="s">
        <v>59</v>
      </c>
      <c r="AC49" s="122"/>
      <c r="AD49" s="122"/>
      <c r="AE49" s="121"/>
      <c r="AF49" s="121"/>
      <c r="AG49" s="121"/>
      <c r="AH49" s="121"/>
      <c r="AI49" s="121"/>
      <c r="AJ49" s="121"/>
      <c r="AK49" s="121"/>
      <c r="AL49" s="121"/>
      <c r="AM49" s="121" t="s">
        <v>59</v>
      </c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69">
        <f t="shared" si="14"/>
        <v>2</v>
      </c>
      <c r="CZ49" s="69"/>
    </row>
    <row r="50" spans="1:104" s="1" customFormat="1" ht="20.100000000000001" customHeight="1" x14ac:dyDescent="0.25">
      <c r="A50" s="44" t="str">
        <f>'key dates'!A43</f>
        <v>GUIDERAIL</v>
      </c>
      <c r="B50" s="45"/>
      <c r="C50" s="46">
        <f>'key dates'!D43</f>
        <v>0</v>
      </c>
      <c r="D50" s="123"/>
      <c r="E50" s="116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  <c r="CC50" s="117"/>
      <c r="CD50" s="117"/>
      <c r="CE50" s="117"/>
      <c r="CF50" s="117"/>
      <c r="CG50" s="117"/>
      <c r="CH50" s="117"/>
      <c r="CI50" s="117"/>
      <c r="CJ50" s="117"/>
      <c r="CK50" s="117"/>
      <c r="CL50" s="117"/>
      <c r="CM50" s="117"/>
      <c r="CN50" s="117"/>
      <c r="CO50" s="117"/>
      <c r="CP50" s="117"/>
      <c r="CQ50" s="117"/>
      <c r="CR50" s="117"/>
      <c r="CS50" s="117"/>
      <c r="CT50" s="117"/>
      <c r="CU50" s="117"/>
      <c r="CV50" s="117"/>
      <c r="CW50" s="117"/>
      <c r="CX50" s="117"/>
      <c r="CY50" s="28">
        <f t="shared" si="14"/>
        <v>0</v>
      </c>
      <c r="CZ50" s="28"/>
    </row>
    <row r="51" spans="1:104" s="70" customFormat="1" ht="20.100000000000001" customHeight="1" x14ac:dyDescent="0.25">
      <c r="A51" s="73" t="str">
        <f>'key dates'!A44</f>
        <v>RIP-RAP</v>
      </c>
      <c r="B51" s="74"/>
      <c r="C51" s="75">
        <f>'key dates'!D44</f>
        <v>0</v>
      </c>
      <c r="D51" s="119"/>
      <c r="E51" s="120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69">
        <f t="shared" si="14"/>
        <v>0</v>
      </c>
      <c r="CZ51" s="69"/>
    </row>
    <row r="52" spans="1:104" s="1" customFormat="1" ht="20.100000000000001" customHeight="1" x14ac:dyDescent="0.25">
      <c r="A52" s="44" t="str">
        <f>'key dates'!A45</f>
        <v>TEMPORARY SHEETING</v>
      </c>
      <c r="B52" s="45"/>
      <c r="C52" s="46">
        <f>'key dates'!D45</f>
        <v>0</v>
      </c>
      <c r="D52" s="123"/>
      <c r="E52" s="116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28">
        <f t="shared" si="14"/>
        <v>0</v>
      </c>
      <c r="CZ52" s="28"/>
    </row>
    <row r="53" spans="1:104" s="70" customFormat="1" ht="20.100000000000001" customHeight="1" x14ac:dyDescent="0.25">
      <c r="A53" s="73" t="str">
        <f>'key dates'!A46</f>
        <v>COFFERDAM AND DEWATERING</v>
      </c>
      <c r="B53" s="74"/>
      <c r="C53" s="75">
        <f>'key dates'!D46</f>
        <v>0</v>
      </c>
      <c r="D53" s="119"/>
      <c r="E53" s="120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69">
        <f t="shared" si="14"/>
        <v>0</v>
      </c>
      <c r="CZ53" s="69"/>
    </row>
    <row r="54" spans="1:104" s="1" customFormat="1" ht="20.100000000000001" customHeight="1" x14ac:dyDescent="0.25">
      <c r="A54" s="44" t="str">
        <f>'key dates'!A47</f>
        <v>STRUCTURE EXCAVATION</v>
      </c>
      <c r="B54" s="45"/>
      <c r="C54" s="46">
        <f>'key dates'!D47</f>
        <v>0</v>
      </c>
      <c r="D54" s="123"/>
      <c r="E54" s="116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28">
        <f t="shared" si="14"/>
        <v>0</v>
      </c>
      <c r="CZ54" s="28"/>
    </row>
    <row r="55" spans="1:104" s="70" customFormat="1" ht="20.100000000000001" customHeight="1" x14ac:dyDescent="0.25">
      <c r="A55" s="73" t="str">
        <f>'key dates'!A48</f>
        <v>PILES/TEST PILES</v>
      </c>
      <c r="B55" s="74"/>
      <c r="C55" s="75">
        <f>'key dates'!D48</f>
        <v>0</v>
      </c>
      <c r="D55" s="119"/>
      <c r="E55" s="124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69">
        <f t="shared" si="14"/>
        <v>0</v>
      </c>
      <c r="CZ55" s="69"/>
    </row>
    <row r="56" spans="1:104" s="1" customFormat="1" ht="20.100000000000001" customHeight="1" x14ac:dyDescent="0.25">
      <c r="A56" s="44" t="str">
        <f>'key dates'!A49</f>
        <v>TEMPORARY STRUCTURES</v>
      </c>
      <c r="B56" s="45"/>
      <c r="C56" s="46">
        <f>'key dates'!D49</f>
        <v>0</v>
      </c>
      <c r="D56" s="123"/>
      <c r="E56" s="126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28">
        <f t="shared" si="14"/>
        <v>0</v>
      </c>
      <c r="CZ56" s="28"/>
    </row>
    <row r="57" spans="1:104" s="70" customFormat="1" ht="20.100000000000001" customHeight="1" x14ac:dyDescent="0.25">
      <c r="A57" s="73" t="str">
        <f>'key dates'!A50</f>
        <v>REMOVAL OF SUPERSTRUCTURE</v>
      </c>
      <c r="B57" s="74"/>
      <c r="C57" s="75">
        <f>'key dates'!D50</f>
        <v>0</v>
      </c>
      <c r="D57" s="119"/>
      <c r="E57" s="124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69">
        <f t="shared" si="14"/>
        <v>0</v>
      </c>
      <c r="CZ57" s="69"/>
    </row>
    <row r="58" spans="1:104" s="1" customFormat="1" ht="20.100000000000001" customHeight="1" x14ac:dyDescent="0.25">
      <c r="A58" s="44" t="str">
        <f>'key dates'!A51</f>
        <v>SUBSTRUCTURE</v>
      </c>
      <c r="B58" s="45"/>
      <c r="C58" s="46">
        <f>'key dates'!D51</f>
        <v>0</v>
      </c>
      <c r="D58" s="123"/>
      <c r="E58" s="126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17"/>
      <c r="CG58" s="117"/>
      <c r="CH58" s="117"/>
      <c r="CI58" s="117"/>
      <c r="CJ58" s="117"/>
      <c r="CK58" s="117"/>
      <c r="CL58" s="117"/>
      <c r="CM58" s="117"/>
      <c r="CN58" s="117"/>
      <c r="CO58" s="117"/>
      <c r="CP58" s="117"/>
      <c r="CQ58" s="117"/>
      <c r="CR58" s="117"/>
      <c r="CS58" s="117"/>
      <c r="CT58" s="117"/>
      <c r="CU58" s="117"/>
      <c r="CV58" s="117"/>
      <c r="CW58" s="117"/>
      <c r="CX58" s="117"/>
      <c r="CY58" s="28">
        <f t="shared" si="14"/>
        <v>0</v>
      </c>
      <c r="CZ58" s="28"/>
    </row>
    <row r="59" spans="1:104" s="70" customFormat="1" ht="20.100000000000001" customHeight="1" x14ac:dyDescent="0.25">
      <c r="A59" s="73" t="str">
        <f>'key dates'!A52</f>
        <v>SUPERSTRUCTURE</v>
      </c>
      <c r="B59" s="74"/>
      <c r="C59" s="75">
        <f>'key dates'!D52</f>
        <v>0</v>
      </c>
      <c r="D59" s="119"/>
      <c r="E59" s="120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69">
        <f t="shared" si="14"/>
        <v>0</v>
      </c>
      <c r="CZ59" s="69"/>
    </row>
    <row r="60" spans="1:104" s="1" customFormat="1" ht="20.100000000000001" customHeight="1" x14ac:dyDescent="0.25">
      <c r="A60" s="44" t="str">
        <f>'key dates'!A53</f>
        <v>RETAINING WALLS</v>
      </c>
      <c r="B60" s="45"/>
      <c r="C60" s="46">
        <f>'key dates'!D53</f>
        <v>0</v>
      </c>
      <c r="D60" s="123"/>
      <c r="E60" s="116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117"/>
      <c r="BT60" s="117"/>
      <c r="BU60" s="117"/>
      <c r="BV60" s="117"/>
      <c r="BW60" s="117"/>
      <c r="BX60" s="117"/>
      <c r="BY60" s="117"/>
      <c r="BZ60" s="117"/>
      <c r="CA60" s="117"/>
      <c r="CB60" s="117"/>
      <c r="CC60" s="117"/>
      <c r="CD60" s="117"/>
      <c r="CE60" s="117"/>
      <c r="CF60" s="117"/>
      <c r="CG60" s="117"/>
      <c r="CH60" s="117"/>
      <c r="CI60" s="117"/>
      <c r="CJ60" s="117"/>
      <c r="CK60" s="117"/>
      <c r="CL60" s="117"/>
      <c r="CM60" s="117"/>
      <c r="CN60" s="117"/>
      <c r="CO60" s="117"/>
      <c r="CP60" s="117"/>
      <c r="CQ60" s="117"/>
      <c r="CR60" s="117"/>
      <c r="CS60" s="117"/>
      <c r="CT60" s="117"/>
      <c r="CU60" s="117"/>
      <c r="CV60" s="117"/>
      <c r="CW60" s="117"/>
      <c r="CX60" s="117"/>
      <c r="CY60" s="28">
        <f t="shared" si="14"/>
        <v>0</v>
      </c>
      <c r="CZ60" s="28"/>
    </row>
    <row r="61" spans="1:104" s="70" customFormat="1" ht="20.100000000000001" customHeight="1" x14ac:dyDescent="0.25">
      <c r="A61" s="73" t="str">
        <f>'key dates'!A54</f>
        <v>BEARING PADS</v>
      </c>
      <c r="B61" s="74"/>
      <c r="C61" s="75">
        <f>'key dates'!D54</f>
        <v>0</v>
      </c>
      <c r="D61" s="119"/>
      <c r="E61" s="120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69">
        <f t="shared" si="14"/>
        <v>0</v>
      </c>
      <c r="CZ61" s="69"/>
    </row>
    <row r="62" spans="1:104" s="1" customFormat="1" ht="20.100000000000001" customHeight="1" x14ac:dyDescent="0.25">
      <c r="A62" s="44" t="str">
        <f>'key dates'!A55</f>
        <v>STRUCTURAL STEEL FABRICATION</v>
      </c>
      <c r="B62" s="45"/>
      <c r="C62" s="46">
        <f>'key dates'!D55</f>
        <v>0</v>
      </c>
      <c r="D62" s="123"/>
      <c r="E62" s="116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117"/>
      <c r="BR62" s="117"/>
      <c r="BS62" s="117"/>
      <c r="BT62" s="117"/>
      <c r="BU62" s="117"/>
      <c r="BV62" s="117"/>
      <c r="BW62" s="117"/>
      <c r="BX62" s="117"/>
      <c r="BY62" s="117"/>
      <c r="BZ62" s="117"/>
      <c r="CA62" s="117"/>
      <c r="CB62" s="117"/>
      <c r="CC62" s="117"/>
      <c r="CD62" s="117"/>
      <c r="CE62" s="117"/>
      <c r="CF62" s="117"/>
      <c r="CG62" s="117"/>
      <c r="CH62" s="117"/>
      <c r="CI62" s="117"/>
      <c r="CJ62" s="117"/>
      <c r="CK62" s="117"/>
      <c r="CL62" s="117"/>
      <c r="CM62" s="117"/>
      <c r="CN62" s="117"/>
      <c r="CO62" s="117"/>
      <c r="CP62" s="117"/>
      <c r="CQ62" s="117"/>
      <c r="CR62" s="117"/>
      <c r="CS62" s="117"/>
      <c r="CT62" s="117"/>
      <c r="CU62" s="117"/>
      <c r="CV62" s="117"/>
      <c r="CW62" s="117"/>
      <c r="CX62" s="117"/>
      <c r="CY62" s="28">
        <f t="shared" si="14"/>
        <v>0</v>
      </c>
      <c r="CZ62" s="28"/>
    </row>
    <row r="63" spans="1:104" s="70" customFormat="1" ht="20.100000000000001" customHeight="1" x14ac:dyDescent="0.25">
      <c r="A63" s="73" t="str">
        <f>'key dates'!A56</f>
        <v>STRUCTURAL STEEL DELIVERY</v>
      </c>
      <c r="B63" s="74"/>
      <c r="C63" s="75">
        <f>'key dates'!D56</f>
        <v>0</v>
      </c>
      <c r="D63" s="119"/>
      <c r="E63" s="120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69">
        <f t="shared" si="14"/>
        <v>0</v>
      </c>
      <c r="CZ63" s="69"/>
    </row>
    <row r="64" spans="1:104" s="1" customFormat="1" ht="20.100000000000001" customHeight="1" x14ac:dyDescent="0.25">
      <c r="A64" s="44" t="str">
        <f>'key dates'!A57</f>
        <v>PAINTING</v>
      </c>
      <c r="B64" s="45"/>
      <c r="C64" s="46">
        <f>'key dates'!D57</f>
        <v>0</v>
      </c>
      <c r="D64" s="123"/>
      <c r="E64" s="116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7"/>
      <c r="BV64" s="117"/>
      <c r="BW64" s="117"/>
      <c r="BX64" s="117"/>
      <c r="BY64" s="117"/>
      <c r="BZ64" s="117"/>
      <c r="CA64" s="117"/>
      <c r="CB64" s="117"/>
      <c r="CC64" s="117"/>
      <c r="CD64" s="117"/>
      <c r="CE64" s="117"/>
      <c r="CF64" s="117"/>
      <c r="CG64" s="117"/>
      <c r="CH64" s="117"/>
      <c r="CI64" s="117"/>
      <c r="CJ64" s="117"/>
      <c r="CK64" s="117"/>
      <c r="CL64" s="117"/>
      <c r="CM64" s="117"/>
      <c r="CN64" s="117"/>
      <c r="CO64" s="117"/>
      <c r="CP64" s="117"/>
      <c r="CQ64" s="117"/>
      <c r="CR64" s="117"/>
      <c r="CS64" s="117"/>
      <c r="CT64" s="117"/>
      <c r="CU64" s="117"/>
      <c r="CV64" s="117"/>
      <c r="CW64" s="117"/>
      <c r="CX64" s="117"/>
      <c r="CY64" s="28">
        <f t="shared" si="14"/>
        <v>0</v>
      </c>
      <c r="CZ64" s="28"/>
    </row>
    <row r="65" spans="1:104" s="70" customFormat="1" ht="20.100000000000001" customHeight="1" x14ac:dyDescent="0.25">
      <c r="A65" s="73" t="str">
        <f>'key dates'!A58</f>
        <v>ILLUMINATION - BY LOCATION</v>
      </c>
      <c r="B65" s="74"/>
      <c r="C65" s="75">
        <f>'key dates'!D58</f>
        <v>0</v>
      </c>
      <c r="D65" s="119"/>
      <c r="E65" s="120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69">
        <f t="shared" si="14"/>
        <v>0</v>
      </c>
      <c r="CZ65" s="69"/>
    </row>
    <row r="66" spans="1:104" s="1" customFormat="1" ht="20.100000000000001" customHeight="1" x14ac:dyDescent="0.25">
      <c r="A66" s="44" t="str">
        <f>'key dates'!A59</f>
        <v>SIGNALIZATION - BY INTERSECTION</v>
      </c>
      <c r="B66" s="45"/>
      <c r="C66" s="46">
        <f>'key dates'!D59</f>
        <v>0</v>
      </c>
      <c r="D66" s="123"/>
      <c r="E66" s="116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117"/>
      <c r="BR66" s="117"/>
      <c r="BS66" s="117"/>
      <c r="BT66" s="117"/>
      <c r="BU66" s="117"/>
      <c r="BV66" s="117"/>
      <c r="BW66" s="117"/>
      <c r="BX66" s="117"/>
      <c r="BY66" s="117"/>
      <c r="BZ66" s="117"/>
      <c r="CA66" s="117"/>
      <c r="CB66" s="117"/>
      <c r="CC66" s="117"/>
      <c r="CD66" s="117"/>
      <c r="CE66" s="117"/>
      <c r="CF66" s="117"/>
      <c r="CG66" s="117"/>
      <c r="CH66" s="117"/>
      <c r="CI66" s="117"/>
      <c r="CJ66" s="117"/>
      <c r="CK66" s="117"/>
      <c r="CL66" s="117"/>
      <c r="CM66" s="117"/>
      <c r="CN66" s="117"/>
      <c r="CO66" s="117"/>
      <c r="CP66" s="117"/>
      <c r="CQ66" s="117"/>
      <c r="CR66" s="117"/>
      <c r="CS66" s="117"/>
      <c r="CT66" s="117"/>
      <c r="CU66" s="117"/>
      <c r="CV66" s="117"/>
      <c r="CW66" s="117"/>
      <c r="CX66" s="117"/>
      <c r="CY66" s="28">
        <f t="shared" si="14"/>
        <v>0</v>
      </c>
      <c r="CZ66" s="28"/>
    </row>
    <row r="67" spans="1:104" s="70" customFormat="1" ht="20.100000000000001" customHeight="1" x14ac:dyDescent="0.25">
      <c r="A67" s="76" t="str">
        <f>'key dates'!A60</f>
        <v>TURF ESTABLISHMENT</v>
      </c>
      <c r="B67" s="77"/>
      <c r="C67" s="78">
        <f>'key dates'!D60</f>
        <v>0</v>
      </c>
      <c r="D67" s="119"/>
      <c r="E67" s="128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129"/>
      <c r="BE67" s="129"/>
      <c r="BF67" s="129"/>
      <c r="BG67" s="129"/>
      <c r="BH67" s="129"/>
      <c r="BI67" s="129"/>
      <c r="BJ67" s="129"/>
      <c r="BK67" s="129"/>
      <c r="BL67" s="129"/>
      <c r="BM67" s="129"/>
      <c r="BN67" s="129"/>
      <c r="BO67" s="129"/>
      <c r="BP67" s="129"/>
      <c r="BQ67" s="129"/>
      <c r="BR67" s="129"/>
      <c r="BS67" s="129"/>
      <c r="BT67" s="129"/>
      <c r="BU67" s="129"/>
      <c r="BV67" s="129"/>
      <c r="BW67" s="129"/>
      <c r="BX67" s="129"/>
      <c r="BY67" s="129"/>
      <c r="BZ67" s="129"/>
      <c r="CA67" s="129"/>
      <c r="CB67" s="129"/>
      <c r="CC67" s="129"/>
      <c r="CD67" s="129"/>
      <c r="CE67" s="129"/>
      <c r="CF67" s="129"/>
      <c r="CG67" s="129"/>
      <c r="CH67" s="129"/>
      <c r="CI67" s="129"/>
      <c r="CJ67" s="129"/>
      <c r="CK67" s="129"/>
      <c r="CL67" s="129"/>
      <c r="CM67" s="129"/>
      <c r="CN67" s="129"/>
      <c r="CO67" s="129"/>
      <c r="CP67" s="129"/>
      <c r="CQ67" s="129"/>
      <c r="CR67" s="129"/>
      <c r="CS67" s="129"/>
      <c r="CT67" s="129"/>
      <c r="CU67" s="129"/>
      <c r="CV67" s="129"/>
      <c r="CW67" s="129"/>
      <c r="CX67" s="129"/>
      <c r="CY67" s="69">
        <f t="shared" si="14"/>
        <v>0</v>
      </c>
      <c r="CZ67" s="69"/>
    </row>
    <row r="68" spans="1:104" s="1" customFormat="1" ht="20.100000000000001" customHeight="1" x14ac:dyDescent="0.25">
      <c r="A68" s="47" t="str">
        <f>'key dates'!A61</f>
        <v>FACILITY - DIVISION 2 - EXISTING CONDITIONS</v>
      </c>
      <c r="B68" s="48"/>
      <c r="C68" s="49">
        <f>'key dates'!D61</f>
        <v>0</v>
      </c>
      <c r="D68" s="123"/>
      <c r="E68" s="131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132"/>
      <c r="BQ68" s="132"/>
      <c r="BR68" s="132"/>
      <c r="BS68" s="132"/>
      <c r="BT68" s="132"/>
      <c r="BU68" s="132"/>
      <c r="BV68" s="132"/>
      <c r="BW68" s="132"/>
      <c r="BX68" s="132"/>
      <c r="BY68" s="132"/>
      <c r="BZ68" s="132"/>
      <c r="CA68" s="132"/>
      <c r="CB68" s="132"/>
      <c r="CC68" s="132"/>
      <c r="CD68" s="132"/>
      <c r="CE68" s="132"/>
      <c r="CF68" s="132"/>
      <c r="CG68" s="132"/>
      <c r="CH68" s="132"/>
      <c r="CI68" s="132"/>
      <c r="CJ68" s="132"/>
      <c r="CK68" s="132"/>
      <c r="CL68" s="132"/>
      <c r="CM68" s="132"/>
      <c r="CN68" s="132"/>
      <c r="CO68" s="132"/>
      <c r="CP68" s="132"/>
      <c r="CQ68" s="132"/>
      <c r="CR68" s="132"/>
      <c r="CS68" s="132"/>
      <c r="CT68" s="132"/>
      <c r="CU68" s="132"/>
      <c r="CV68" s="132"/>
      <c r="CW68" s="132"/>
      <c r="CX68" s="132"/>
      <c r="CY68" s="28">
        <f t="shared" si="14"/>
        <v>0</v>
      </c>
      <c r="CZ68" s="28"/>
    </row>
    <row r="69" spans="1:104" s="70" customFormat="1" ht="20.100000000000001" customHeight="1" x14ac:dyDescent="0.25">
      <c r="A69" s="76" t="str">
        <f>'key dates'!A62</f>
        <v>FACILITY - DIVISION 3 - CONCRETE</v>
      </c>
      <c r="B69" s="77"/>
      <c r="C69" s="78">
        <f>'key dates'!D62</f>
        <v>0</v>
      </c>
      <c r="D69" s="119"/>
      <c r="E69" s="128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29"/>
      <c r="BM69" s="129"/>
      <c r="BN69" s="129"/>
      <c r="BO69" s="129"/>
      <c r="BP69" s="129"/>
      <c r="BQ69" s="129"/>
      <c r="BR69" s="129"/>
      <c r="BS69" s="129"/>
      <c r="BT69" s="129"/>
      <c r="BU69" s="129"/>
      <c r="BV69" s="129"/>
      <c r="BW69" s="129"/>
      <c r="BX69" s="129"/>
      <c r="BY69" s="129"/>
      <c r="BZ69" s="129"/>
      <c r="CA69" s="129"/>
      <c r="CB69" s="129"/>
      <c r="CC69" s="129"/>
      <c r="CD69" s="129"/>
      <c r="CE69" s="129"/>
      <c r="CF69" s="129"/>
      <c r="CG69" s="129"/>
      <c r="CH69" s="129"/>
      <c r="CI69" s="129"/>
      <c r="CJ69" s="129"/>
      <c r="CK69" s="129"/>
      <c r="CL69" s="129"/>
      <c r="CM69" s="129"/>
      <c r="CN69" s="129"/>
      <c r="CO69" s="129"/>
      <c r="CP69" s="129"/>
      <c r="CQ69" s="129"/>
      <c r="CR69" s="129"/>
      <c r="CS69" s="129"/>
      <c r="CT69" s="129"/>
      <c r="CU69" s="129"/>
      <c r="CV69" s="129"/>
      <c r="CW69" s="129"/>
      <c r="CX69" s="129"/>
      <c r="CY69" s="69">
        <f t="shared" si="14"/>
        <v>0</v>
      </c>
      <c r="CZ69" s="69"/>
    </row>
    <row r="70" spans="1:104" s="1" customFormat="1" ht="20.100000000000001" customHeight="1" x14ac:dyDescent="0.25">
      <c r="A70" s="47" t="str">
        <f>'key dates'!A63</f>
        <v>FACILITY - DIVISION 4 - MASONRY</v>
      </c>
      <c r="B70" s="48"/>
      <c r="C70" s="49">
        <f>'key dates'!D63</f>
        <v>0</v>
      </c>
      <c r="D70" s="123"/>
      <c r="E70" s="131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2"/>
      <c r="BR70" s="132"/>
      <c r="BS70" s="132"/>
      <c r="BT70" s="132"/>
      <c r="BU70" s="132"/>
      <c r="BV70" s="132"/>
      <c r="BW70" s="132"/>
      <c r="BX70" s="132"/>
      <c r="BY70" s="132"/>
      <c r="BZ70" s="132"/>
      <c r="CA70" s="132"/>
      <c r="CB70" s="132"/>
      <c r="CC70" s="132"/>
      <c r="CD70" s="132"/>
      <c r="CE70" s="132"/>
      <c r="CF70" s="132"/>
      <c r="CG70" s="132"/>
      <c r="CH70" s="132"/>
      <c r="CI70" s="132"/>
      <c r="CJ70" s="132"/>
      <c r="CK70" s="132"/>
      <c r="CL70" s="132"/>
      <c r="CM70" s="132"/>
      <c r="CN70" s="132"/>
      <c r="CO70" s="132"/>
      <c r="CP70" s="132"/>
      <c r="CQ70" s="132"/>
      <c r="CR70" s="132"/>
      <c r="CS70" s="132"/>
      <c r="CT70" s="132"/>
      <c r="CU70" s="132"/>
      <c r="CV70" s="132"/>
      <c r="CW70" s="132"/>
      <c r="CX70" s="132"/>
      <c r="CY70" s="28">
        <f t="shared" si="14"/>
        <v>0</v>
      </c>
      <c r="CZ70" s="28"/>
    </row>
    <row r="71" spans="1:104" s="70" customFormat="1" ht="20.100000000000001" customHeight="1" x14ac:dyDescent="0.25">
      <c r="A71" s="76" t="str">
        <f>'key dates'!A64</f>
        <v>FACILITY - DIVISION 5 - METALS</v>
      </c>
      <c r="B71" s="77"/>
      <c r="C71" s="78">
        <f>'key dates'!D64</f>
        <v>0</v>
      </c>
      <c r="D71" s="119"/>
      <c r="E71" s="128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29"/>
      <c r="BQ71" s="129"/>
      <c r="BR71" s="129"/>
      <c r="BS71" s="129"/>
      <c r="BT71" s="129"/>
      <c r="BU71" s="129"/>
      <c r="BV71" s="129"/>
      <c r="BW71" s="129"/>
      <c r="BX71" s="129"/>
      <c r="BY71" s="129"/>
      <c r="BZ71" s="129"/>
      <c r="CA71" s="129"/>
      <c r="CB71" s="129"/>
      <c r="CC71" s="129"/>
      <c r="CD71" s="129"/>
      <c r="CE71" s="129"/>
      <c r="CF71" s="129"/>
      <c r="CG71" s="129"/>
      <c r="CH71" s="129"/>
      <c r="CI71" s="129"/>
      <c r="CJ71" s="129"/>
      <c r="CK71" s="129"/>
      <c r="CL71" s="129"/>
      <c r="CM71" s="129"/>
      <c r="CN71" s="129"/>
      <c r="CO71" s="129"/>
      <c r="CP71" s="129"/>
      <c r="CQ71" s="129"/>
      <c r="CR71" s="129"/>
      <c r="CS71" s="129"/>
      <c r="CT71" s="129"/>
      <c r="CU71" s="129"/>
      <c r="CV71" s="129"/>
      <c r="CW71" s="129"/>
      <c r="CX71" s="129"/>
      <c r="CY71" s="69">
        <f t="shared" si="14"/>
        <v>0</v>
      </c>
      <c r="CZ71" s="69"/>
    </row>
    <row r="72" spans="1:104" s="1" customFormat="1" ht="20.100000000000001" customHeight="1" x14ac:dyDescent="0.25">
      <c r="A72" s="47" t="str">
        <f>'key dates'!A65</f>
        <v>FACILITY - DIVISION 6 - WOOD, PLASTIC, AND COMPOSITES</v>
      </c>
      <c r="B72" s="48"/>
      <c r="C72" s="49">
        <f>'key dates'!D65</f>
        <v>0</v>
      </c>
      <c r="D72" s="123"/>
      <c r="E72" s="131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  <c r="BI72" s="132"/>
      <c r="BJ72" s="132"/>
      <c r="BK72" s="132"/>
      <c r="BL72" s="132"/>
      <c r="BM72" s="132"/>
      <c r="BN72" s="132"/>
      <c r="BO72" s="132"/>
      <c r="BP72" s="132"/>
      <c r="BQ72" s="132"/>
      <c r="BR72" s="132"/>
      <c r="BS72" s="132"/>
      <c r="BT72" s="132"/>
      <c r="BU72" s="132"/>
      <c r="BV72" s="132"/>
      <c r="BW72" s="132"/>
      <c r="BX72" s="132"/>
      <c r="BY72" s="132"/>
      <c r="BZ72" s="132"/>
      <c r="CA72" s="132"/>
      <c r="CB72" s="132"/>
      <c r="CC72" s="132"/>
      <c r="CD72" s="132"/>
      <c r="CE72" s="132"/>
      <c r="CF72" s="132"/>
      <c r="CG72" s="132"/>
      <c r="CH72" s="132"/>
      <c r="CI72" s="132"/>
      <c r="CJ72" s="132"/>
      <c r="CK72" s="132"/>
      <c r="CL72" s="132"/>
      <c r="CM72" s="132"/>
      <c r="CN72" s="132"/>
      <c r="CO72" s="132"/>
      <c r="CP72" s="132"/>
      <c r="CQ72" s="132"/>
      <c r="CR72" s="132"/>
      <c r="CS72" s="132"/>
      <c r="CT72" s="132"/>
      <c r="CU72" s="132"/>
      <c r="CV72" s="132"/>
      <c r="CW72" s="132"/>
      <c r="CX72" s="132"/>
      <c r="CY72" s="28">
        <f t="shared" si="14"/>
        <v>0</v>
      </c>
      <c r="CZ72" s="28"/>
    </row>
    <row r="73" spans="1:104" s="70" customFormat="1" ht="20.100000000000001" customHeight="1" x14ac:dyDescent="0.25">
      <c r="A73" s="76" t="str">
        <f>'key dates'!A66</f>
        <v>FACILITY - DIVISION 7 - THERMAL AND MOISTURE PROTECTION</v>
      </c>
      <c r="B73" s="77"/>
      <c r="C73" s="78">
        <f>'key dates'!D66</f>
        <v>0</v>
      </c>
      <c r="D73" s="119"/>
      <c r="E73" s="128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  <c r="BC73" s="129"/>
      <c r="BD73" s="129"/>
      <c r="BE73" s="129"/>
      <c r="BF73" s="129"/>
      <c r="BG73" s="129"/>
      <c r="BH73" s="129"/>
      <c r="BI73" s="129"/>
      <c r="BJ73" s="129"/>
      <c r="BK73" s="129"/>
      <c r="BL73" s="129"/>
      <c r="BM73" s="129"/>
      <c r="BN73" s="129"/>
      <c r="BO73" s="129"/>
      <c r="BP73" s="129"/>
      <c r="BQ73" s="129"/>
      <c r="BR73" s="129"/>
      <c r="BS73" s="129"/>
      <c r="BT73" s="129"/>
      <c r="BU73" s="129"/>
      <c r="BV73" s="129"/>
      <c r="BW73" s="129"/>
      <c r="BX73" s="129"/>
      <c r="BY73" s="129"/>
      <c r="BZ73" s="129"/>
      <c r="CA73" s="129"/>
      <c r="CB73" s="129"/>
      <c r="CC73" s="129"/>
      <c r="CD73" s="129"/>
      <c r="CE73" s="129"/>
      <c r="CF73" s="129"/>
      <c r="CG73" s="129"/>
      <c r="CH73" s="129"/>
      <c r="CI73" s="129"/>
      <c r="CJ73" s="129"/>
      <c r="CK73" s="129"/>
      <c r="CL73" s="129"/>
      <c r="CM73" s="129"/>
      <c r="CN73" s="129"/>
      <c r="CO73" s="129"/>
      <c r="CP73" s="129"/>
      <c r="CQ73" s="129"/>
      <c r="CR73" s="129"/>
      <c r="CS73" s="129"/>
      <c r="CT73" s="129"/>
      <c r="CU73" s="129"/>
      <c r="CV73" s="129"/>
      <c r="CW73" s="129"/>
      <c r="CX73" s="129"/>
      <c r="CY73" s="69">
        <f t="shared" si="14"/>
        <v>0</v>
      </c>
      <c r="CZ73" s="69"/>
    </row>
    <row r="74" spans="1:104" s="1" customFormat="1" ht="20.100000000000001" customHeight="1" x14ac:dyDescent="0.25">
      <c r="A74" s="47" t="str">
        <f>'key dates'!A67</f>
        <v>FACILITY - DIVISION 8 - OPENINGS</v>
      </c>
      <c r="B74" s="48"/>
      <c r="C74" s="49">
        <f>'key dates'!D67</f>
        <v>0</v>
      </c>
      <c r="D74" s="123"/>
      <c r="E74" s="131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/>
      <c r="BR74" s="132"/>
      <c r="BS74" s="132"/>
      <c r="BT74" s="132"/>
      <c r="BU74" s="132"/>
      <c r="BV74" s="132"/>
      <c r="BW74" s="132"/>
      <c r="BX74" s="132"/>
      <c r="BY74" s="132"/>
      <c r="BZ74" s="132"/>
      <c r="CA74" s="132"/>
      <c r="CB74" s="132"/>
      <c r="CC74" s="132"/>
      <c r="CD74" s="132"/>
      <c r="CE74" s="132"/>
      <c r="CF74" s="132"/>
      <c r="CG74" s="132"/>
      <c r="CH74" s="132"/>
      <c r="CI74" s="132"/>
      <c r="CJ74" s="132"/>
      <c r="CK74" s="132"/>
      <c r="CL74" s="132"/>
      <c r="CM74" s="132"/>
      <c r="CN74" s="132"/>
      <c r="CO74" s="132"/>
      <c r="CP74" s="132"/>
      <c r="CQ74" s="132"/>
      <c r="CR74" s="132"/>
      <c r="CS74" s="132"/>
      <c r="CT74" s="132"/>
      <c r="CU74" s="132"/>
      <c r="CV74" s="132"/>
      <c r="CW74" s="132"/>
      <c r="CX74" s="132"/>
      <c r="CY74" s="28">
        <f t="shared" si="14"/>
        <v>0</v>
      </c>
      <c r="CZ74" s="28"/>
    </row>
    <row r="75" spans="1:104" s="70" customFormat="1" ht="20.100000000000001" customHeight="1" x14ac:dyDescent="0.25">
      <c r="A75" s="76" t="str">
        <f>'key dates'!A68</f>
        <v>FACILITY - DIVISION 9 - FINISHES</v>
      </c>
      <c r="B75" s="77"/>
      <c r="C75" s="78">
        <f>'key dates'!D68</f>
        <v>0</v>
      </c>
      <c r="D75" s="119"/>
      <c r="E75" s="128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  <c r="BB75" s="129"/>
      <c r="BC75" s="129"/>
      <c r="BD75" s="129"/>
      <c r="BE75" s="129"/>
      <c r="BF75" s="129"/>
      <c r="BG75" s="129"/>
      <c r="BH75" s="129"/>
      <c r="BI75" s="129"/>
      <c r="BJ75" s="129"/>
      <c r="BK75" s="129"/>
      <c r="BL75" s="129"/>
      <c r="BM75" s="129"/>
      <c r="BN75" s="129"/>
      <c r="BO75" s="129"/>
      <c r="BP75" s="129"/>
      <c r="BQ75" s="129"/>
      <c r="BR75" s="129"/>
      <c r="BS75" s="129"/>
      <c r="BT75" s="129"/>
      <c r="BU75" s="129"/>
      <c r="BV75" s="129"/>
      <c r="BW75" s="129"/>
      <c r="BX75" s="129"/>
      <c r="BY75" s="129"/>
      <c r="BZ75" s="129"/>
      <c r="CA75" s="129"/>
      <c r="CB75" s="129"/>
      <c r="CC75" s="129"/>
      <c r="CD75" s="129"/>
      <c r="CE75" s="129"/>
      <c r="CF75" s="129"/>
      <c r="CG75" s="129"/>
      <c r="CH75" s="129"/>
      <c r="CI75" s="129"/>
      <c r="CJ75" s="129"/>
      <c r="CK75" s="129"/>
      <c r="CL75" s="129"/>
      <c r="CM75" s="129"/>
      <c r="CN75" s="129"/>
      <c r="CO75" s="129"/>
      <c r="CP75" s="129"/>
      <c r="CQ75" s="129"/>
      <c r="CR75" s="129"/>
      <c r="CS75" s="129"/>
      <c r="CT75" s="129"/>
      <c r="CU75" s="129"/>
      <c r="CV75" s="129"/>
      <c r="CW75" s="129"/>
      <c r="CX75" s="129"/>
      <c r="CY75" s="69">
        <f t="shared" si="14"/>
        <v>0</v>
      </c>
      <c r="CZ75" s="69"/>
    </row>
    <row r="76" spans="1:104" s="1" customFormat="1" ht="20.100000000000001" customHeight="1" x14ac:dyDescent="0.25">
      <c r="A76" s="47" t="str">
        <f>'key dates'!A69</f>
        <v>FACILITY - DIVISION 10 - SPECIALTIES</v>
      </c>
      <c r="B76" s="48"/>
      <c r="C76" s="49">
        <f>'key dates'!D69</f>
        <v>0</v>
      </c>
      <c r="D76" s="123"/>
      <c r="E76" s="131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2"/>
      <c r="BK76" s="132"/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2"/>
      <c r="BZ76" s="132"/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2"/>
      <c r="CO76" s="132"/>
      <c r="CP76" s="132"/>
      <c r="CQ76" s="132"/>
      <c r="CR76" s="132"/>
      <c r="CS76" s="132"/>
      <c r="CT76" s="132"/>
      <c r="CU76" s="132"/>
      <c r="CV76" s="132"/>
      <c r="CW76" s="132"/>
      <c r="CX76" s="132"/>
      <c r="CY76" s="28">
        <f t="shared" si="14"/>
        <v>0</v>
      </c>
      <c r="CZ76" s="28"/>
    </row>
    <row r="77" spans="1:104" s="70" customFormat="1" ht="20.100000000000001" customHeight="1" x14ac:dyDescent="0.25">
      <c r="A77" s="76" t="str">
        <f>'key dates'!A70</f>
        <v>FACILITY - DIVISION 11 - EQUIPMENT</v>
      </c>
      <c r="B77" s="77"/>
      <c r="C77" s="78">
        <f>'key dates'!D70</f>
        <v>0</v>
      </c>
      <c r="D77" s="119"/>
      <c r="E77" s="128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  <c r="BB77" s="129"/>
      <c r="BC77" s="129"/>
      <c r="BD77" s="129"/>
      <c r="BE77" s="129"/>
      <c r="BF77" s="129"/>
      <c r="BG77" s="129"/>
      <c r="BH77" s="129"/>
      <c r="BI77" s="129"/>
      <c r="BJ77" s="129"/>
      <c r="BK77" s="129"/>
      <c r="BL77" s="129"/>
      <c r="BM77" s="129"/>
      <c r="BN77" s="129"/>
      <c r="BO77" s="129"/>
      <c r="BP77" s="129"/>
      <c r="BQ77" s="129"/>
      <c r="BR77" s="129"/>
      <c r="BS77" s="129"/>
      <c r="BT77" s="129"/>
      <c r="BU77" s="129"/>
      <c r="BV77" s="129"/>
      <c r="BW77" s="129"/>
      <c r="BX77" s="129"/>
      <c r="BY77" s="129"/>
      <c r="BZ77" s="129"/>
      <c r="CA77" s="129"/>
      <c r="CB77" s="129"/>
      <c r="CC77" s="129"/>
      <c r="CD77" s="129"/>
      <c r="CE77" s="129"/>
      <c r="CF77" s="129"/>
      <c r="CG77" s="129"/>
      <c r="CH77" s="129"/>
      <c r="CI77" s="129"/>
      <c r="CJ77" s="129"/>
      <c r="CK77" s="129"/>
      <c r="CL77" s="129"/>
      <c r="CM77" s="129"/>
      <c r="CN77" s="129"/>
      <c r="CO77" s="129"/>
      <c r="CP77" s="129"/>
      <c r="CQ77" s="129"/>
      <c r="CR77" s="129"/>
      <c r="CS77" s="129"/>
      <c r="CT77" s="129"/>
      <c r="CU77" s="129"/>
      <c r="CV77" s="129"/>
      <c r="CW77" s="129"/>
      <c r="CX77" s="129"/>
      <c r="CY77" s="69">
        <f t="shared" si="14"/>
        <v>0</v>
      </c>
      <c r="CZ77" s="69"/>
    </row>
    <row r="78" spans="1:104" s="1" customFormat="1" ht="20.100000000000001" customHeight="1" x14ac:dyDescent="0.25">
      <c r="A78" s="47" t="str">
        <f>'key dates'!A71</f>
        <v>FACILITY - DIVISION 12 - FURNISHINGS</v>
      </c>
      <c r="B78" s="48"/>
      <c r="C78" s="49">
        <f>'key dates'!D71</f>
        <v>0</v>
      </c>
      <c r="D78" s="123"/>
      <c r="E78" s="131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132"/>
      <c r="BE78" s="132"/>
      <c r="BF78" s="132"/>
      <c r="BG78" s="132"/>
      <c r="BH78" s="132"/>
      <c r="BI78" s="132"/>
      <c r="BJ78" s="132"/>
      <c r="BK78" s="132"/>
      <c r="BL78" s="132"/>
      <c r="BM78" s="132"/>
      <c r="BN78" s="132"/>
      <c r="BO78" s="132"/>
      <c r="BP78" s="132"/>
      <c r="BQ78" s="132"/>
      <c r="BR78" s="132"/>
      <c r="BS78" s="132"/>
      <c r="BT78" s="132"/>
      <c r="BU78" s="132"/>
      <c r="BV78" s="132"/>
      <c r="BW78" s="132"/>
      <c r="BX78" s="132"/>
      <c r="BY78" s="132"/>
      <c r="BZ78" s="132"/>
      <c r="CA78" s="132"/>
      <c r="CB78" s="132"/>
      <c r="CC78" s="132"/>
      <c r="CD78" s="132"/>
      <c r="CE78" s="132"/>
      <c r="CF78" s="132"/>
      <c r="CG78" s="132"/>
      <c r="CH78" s="132"/>
      <c r="CI78" s="132"/>
      <c r="CJ78" s="132"/>
      <c r="CK78" s="132"/>
      <c r="CL78" s="132"/>
      <c r="CM78" s="132"/>
      <c r="CN78" s="132"/>
      <c r="CO78" s="132"/>
      <c r="CP78" s="132"/>
      <c r="CQ78" s="132"/>
      <c r="CR78" s="132"/>
      <c r="CS78" s="132"/>
      <c r="CT78" s="132"/>
      <c r="CU78" s="132"/>
      <c r="CV78" s="132"/>
      <c r="CW78" s="132"/>
      <c r="CX78" s="132"/>
      <c r="CY78" s="28">
        <f t="shared" si="14"/>
        <v>0</v>
      </c>
      <c r="CZ78" s="28"/>
    </row>
    <row r="79" spans="1:104" s="70" customFormat="1" ht="20.100000000000001" customHeight="1" x14ac:dyDescent="0.25">
      <c r="A79" s="76" t="str">
        <f>'key dates'!A72</f>
        <v>FACILITY - DIVISION 13 - SPECIAL CONSTRUCTION</v>
      </c>
      <c r="B79" s="77"/>
      <c r="C79" s="78">
        <f>'key dates'!D72</f>
        <v>0</v>
      </c>
      <c r="D79" s="119"/>
      <c r="E79" s="128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29"/>
      <c r="BI79" s="129"/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29"/>
      <c r="BX79" s="129"/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29"/>
      <c r="CM79" s="129"/>
      <c r="CN79" s="129"/>
      <c r="CO79" s="129"/>
      <c r="CP79" s="129"/>
      <c r="CQ79" s="129"/>
      <c r="CR79" s="129"/>
      <c r="CS79" s="129"/>
      <c r="CT79" s="129"/>
      <c r="CU79" s="129"/>
      <c r="CV79" s="129"/>
      <c r="CW79" s="129"/>
      <c r="CX79" s="129"/>
      <c r="CY79" s="69">
        <f t="shared" si="14"/>
        <v>0</v>
      </c>
      <c r="CZ79" s="69"/>
    </row>
    <row r="80" spans="1:104" s="1" customFormat="1" ht="20.100000000000001" customHeight="1" x14ac:dyDescent="0.25">
      <c r="A80" s="47" t="str">
        <f>'key dates'!A73</f>
        <v>FACILITY - DIVISION 14 - CONVEYING EQUIPMENT</v>
      </c>
      <c r="B80" s="48"/>
      <c r="C80" s="49">
        <f>'key dates'!D73</f>
        <v>0</v>
      </c>
      <c r="D80" s="123"/>
      <c r="E80" s="131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/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2"/>
      <c r="BG80" s="132"/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  <c r="BT80" s="132"/>
      <c r="BU80" s="132"/>
      <c r="BV80" s="132"/>
      <c r="BW80" s="132"/>
      <c r="BX80" s="132"/>
      <c r="BY80" s="132"/>
      <c r="BZ80" s="132"/>
      <c r="CA80" s="132"/>
      <c r="CB80" s="132"/>
      <c r="CC80" s="132"/>
      <c r="CD80" s="132"/>
      <c r="CE80" s="132"/>
      <c r="CF80" s="132"/>
      <c r="CG80" s="132"/>
      <c r="CH80" s="132"/>
      <c r="CI80" s="132"/>
      <c r="CJ80" s="132"/>
      <c r="CK80" s="132"/>
      <c r="CL80" s="132"/>
      <c r="CM80" s="132"/>
      <c r="CN80" s="132"/>
      <c r="CO80" s="132"/>
      <c r="CP80" s="132"/>
      <c r="CQ80" s="132"/>
      <c r="CR80" s="132"/>
      <c r="CS80" s="132"/>
      <c r="CT80" s="132"/>
      <c r="CU80" s="132"/>
      <c r="CV80" s="132"/>
      <c r="CW80" s="132"/>
      <c r="CX80" s="132"/>
      <c r="CY80" s="28">
        <f t="shared" si="14"/>
        <v>0</v>
      </c>
      <c r="CZ80" s="28"/>
    </row>
    <row r="81" spans="1:130" s="70" customFormat="1" ht="20.100000000000001" customHeight="1" x14ac:dyDescent="0.25">
      <c r="A81" s="76" t="str">
        <f>'key dates'!A74</f>
        <v>FACILITY - DIVISION 21 - FIRE SUPPRESSION</v>
      </c>
      <c r="B81" s="77"/>
      <c r="C81" s="78">
        <f>'key dates'!D74</f>
        <v>0</v>
      </c>
      <c r="D81" s="119"/>
      <c r="E81" s="128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  <c r="BC81" s="129"/>
      <c r="BD81" s="129"/>
      <c r="BE81" s="129"/>
      <c r="BF81" s="129"/>
      <c r="BG81" s="129"/>
      <c r="BH81" s="129"/>
      <c r="BI81" s="129"/>
      <c r="BJ81" s="129"/>
      <c r="BK81" s="129"/>
      <c r="BL81" s="129"/>
      <c r="BM81" s="129"/>
      <c r="BN81" s="129"/>
      <c r="BO81" s="129"/>
      <c r="BP81" s="129"/>
      <c r="BQ81" s="129"/>
      <c r="BR81" s="129"/>
      <c r="BS81" s="129"/>
      <c r="BT81" s="129"/>
      <c r="BU81" s="129"/>
      <c r="BV81" s="129"/>
      <c r="BW81" s="129"/>
      <c r="BX81" s="129"/>
      <c r="BY81" s="129"/>
      <c r="BZ81" s="129"/>
      <c r="CA81" s="129"/>
      <c r="CB81" s="129"/>
      <c r="CC81" s="129"/>
      <c r="CD81" s="129"/>
      <c r="CE81" s="129"/>
      <c r="CF81" s="129"/>
      <c r="CG81" s="129"/>
      <c r="CH81" s="129"/>
      <c r="CI81" s="129"/>
      <c r="CJ81" s="129"/>
      <c r="CK81" s="129"/>
      <c r="CL81" s="129"/>
      <c r="CM81" s="129"/>
      <c r="CN81" s="129"/>
      <c r="CO81" s="129"/>
      <c r="CP81" s="129"/>
      <c r="CQ81" s="129"/>
      <c r="CR81" s="129"/>
      <c r="CS81" s="129"/>
      <c r="CT81" s="129"/>
      <c r="CU81" s="129"/>
      <c r="CV81" s="129"/>
      <c r="CW81" s="129"/>
      <c r="CX81" s="129"/>
      <c r="CY81" s="69">
        <f t="shared" si="14"/>
        <v>0</v>
      </c>
      <c r="CZ81" s="69"/>
    </row>
    <row r="82" spans="1:130" s="1" customFormat="1" ht="20.100000000000001" customHeight="1" x14ac:dyDescent="0.25">
      <c r="A82" s="47" t="str">
        <f>'key dates'!A75</f>
        <v>FACILITY - DIVISION 22 - PLUMBING</v>
      </c>
      <c r="B82" s="48"/>
      <c r="C82" s="49">
        <f>'key dates'!D75</f>
        <v>0</v>
      </c>
      <c r="D82" s="123"/>
      <c r="E82" s="131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2"/>
      <c r="CI82" s="132"/>
      <c r="CJ82" s="132"/>
      <c r="CK82" s="132"/>
      <c r="CL82" s="132"/>
      <c r="CM82" s="132"/>
      <c r="CN82" s="132"/>
      <c r="CO82" s="132"/>
      <c r="CP82" s="132"/>
      <c r="CQ82" s="132"/>
      <c r="CR82" s="132"/>
      <c r="CS82" s="132"/>
      <c r="CT82" s="132"/>
      <c r="CU82" s="132"/>
      <c r="CV82" s="132"/>
      <c r="CW82" s="132"/>
      <c r="CX82" s="132"/>
      <c r="CY82" s="28">
        <f t="shared" si="14"/>
        <v>0</v>
      </c>
      <c r="CZ82" s="28"/>
    </row>
    <row r="83" spans="1:130" s="70" customFormat="1" ht="20.100000000000001" customHeight="1" x14ac:dyDescent="0.25">
      <c r="A83" s="76" t="str">
        <f>'key dates'!A76</f>
        <v>FACILITY - DIVISION 23 - HEATING, VENTILATING, AND AIR CONDITIONING</v>
      </c>
      <c r="B83" s="77"/>
      <c r="C83" s="78">
        <f>'key dates'!D76</f>
        <v>0</v>
      </c>
      <c r="D83" s="119"/>
      <c r="E83" s="128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129"/>
      <c r="BE83" s="129"/>
      <c r="BF83" s="129"/>
      <c r="BG83" s="129"/>
      <c r="BH83" s="129"/>
      <c r="BI83" s="129"/>
      <c r="BJ83" s="129"/>
      <c r="BK83" s="129"/>
      <c r="BL83" s="129"/>
      <c r="BM83" s="129"/>
      <c r="BN83" s="129"/>
      <c r="BO83" s="129"/>
      <c r="BP83" s="129"/>
      <c r="BQ83" s="129"/>
      <c r="BR83" s="129"/>
      <c r="BS83" s="129"/>
      <c r="BT83" s="129"/>
      <c r="BU83" s="129"/>
      <c r="BV83" s="129"/>
      <c r="BW83" s="129"/>
      <c r="BX83" s="129"/>
      <c r="BY83" s="129"/>
      <c r="BZ83" s="129"/>
      <c r="CA83" s="129"/>
      <c r="CB83" s="129"/>
      <c r="CC83" s="129"/>
      <c r="CD83" s="129"/>
      <c r="CE83" s="129"/>
      <c r="CF83" s="129"/>
      <c r="CG83" s="129"/>
      <c r="CH83" s="129"/>
      <c r="CI83" s="129"/>
      <c r="CJ83" s="129"/>
      <c r="CK83" s="129"/>
      <c r="CL83" s="129"/>
      <c r="CM83" s="129"/>
      <c r="CN83" s="129"/>
      <c r="CO83" s="129"/>
      <c r="CP83" s="129"/>
      <c r="CQ83" s="129"/>
      <c r="CR83" s="129"/>
      <c r="CS83" s="129"/>
      <c r="CT83" s="129"/>
      <c r="CU83" s="129"/>
      <c r="CV83" s="129"/>
      <c r="CW83" s="129"/>
      <c r="CX83" s="129"/>
      <c r="CY83" s="69">
        <f t="shared" si="14"/>
        <v>0</v>
      </c>
      <c r="CZ83" s="69"/>
    </row>
    <row r="84" spans="1:130" s="1" customFormat="1" ht="20.100000000000001" customHeight="1" x14ac:dyDescent="0.25">
      <c r="A84" s="47" t="str">
        <f>'key dates'!A77</f>
        <v>FACILITY - DIVISION 26 - ELECTRICAL</v>
      </c>
      <c r="B84" s="48"/>
      <c r="C84" s="49">
        <f>'key dates'!D77</f>
        <v>0</v>
      </c>
      <c r="D84" s="123"/>
      <c r="E84" s="131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132"/>
      <c r="BE84" s="132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2"/>
      <c r="BR84" s="132"/>
      <c r="BS84" s="132"/>
      <c r="BT84" s="132"/>
      <c r="BU84" s="132"/>
      <c r="BV84" s="132"/>
      <c r="BW84" s="132"/>
      <c r="BX84" s="132"/>
      <c r="BY84" s="132"/>
      <c r="BZ84" s="132"/>
      <c r="CA84" s="132"/>
      <c r="CB84" s="132"/>
      <c r="CC84" s="132"/>
      <c r="CD84" s="132"/>
      <c r="CE84" s="132"/>
      <c r="CF84" s="132"/>
      <c r="CG84" s="132"/>
      <c r="CH84" s="132"/>
      <c r="CI84" s="132"/>
      <c r="CJ84" s="132"/>
      <c r="CK84" s="132"/>
      <c r="CL84" s="132"/>
      <c r="CM84" s="132"/>
      <c r="CN84" s="132"/>
      <c r="CO84" s="132"/>
      <c r="CP84" s="132"/>
      <c r="CQ84" s="132"/>
      <c r="CR84" s="132"/>
      <c r="CS84" s="132"/>
      <c r="CT84" s="132"/>
      <c r="CU84" s="132"/>
      <c r="CV84" s="132"/>
      <c r="CW84" s="132"/>
      <c r="CX84" s="132"/>
      <c r="CY84" s="28">
        <f t="shared" si="14"/>
        <v>0</v>
      </c>
      <c r="CZ84" s="28"/>
    </row>
    <row r="85" spans="1:130" s="70" customFormat="1" ht="20.100000000000001" customHeight="1" x14ac:dyDescent="0.25">
      <c r="A85" s="76" t="str">
        <f>'key dates'!A78</f>
        <v>FACILITY - DIVISION 27 - COMMUNICATIONS</v>
      </c>
      <c r="B85" s="77"/>
      <c r="C85" s="78">
        <f>'key dates'!D78</f>
        <v>0</v>
      </c>
      <c r="D85" s="119"/>
      <c r="E85" s="128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29"/>
      <c r="BD85" s="129"/>
      <c r="BE85" s="129"/>
      <c r="BF85" s="129"/>
      <c r="BG85" s="129"/>
      <c r="BH85" s="129"/>
      <c r="BI85" s="129"/>
      <c r="BJ85" s="129"/>
      <c r="BK85" s="129"/>
      <c r="BL85" s="129"/>
      <c r="BM85" s="129"/>
      <c r="BN85" s="129"/>
      <c r="BO85" s="129"/>
      <c r="BP85" s="129"/>
      <c r="BQ85" s="129"/>
      <c r="BR85" s="129"/>
      <c r="BS85" s="129"/>
      <c r="BT85" s="129"/>
      <c r="BU85" s="129"/>
      <c r="BV85" s="129"/>
      <c r="BW85" s="129"/>
      <c r="BX85" s="129"/>
      <c r="BY85" s="129"/>
      <c r="BZ85" s="129"/>
      <c r="CA85" s="129"/>
      <c r="CB85" s="129"/>
      <c r="CC85" s="129"/>
      <c r="CD85" s="129"/>
      <c r="CE85" s="129"/>
      <c r="CF85" s="129"/>
      <c r="CG85" s="129"/>
      <c r="CH85" s="129"/>
      <c r="CI85" s="129"/>
      <c r="CJ85" s="129"/>
      <c r="CK85" s="129"/>
      <c r="CL85" s="129"/>
      <c r="CM85" s="129"/>
      <c r="CN85" s="129"/>
      <c r="CO85" s="129"/>
      <c r="CP85" s="129"/>
      <c r="CQ85" s="129"/>
      <c r="CR85" s="129"/>
      <c r="CS85" s="129"/>
      <c r="CT85" s="129"/>
      <c r="CU85" s="129"/>
      <c r="CV85" s="129"/>
      <c r="CW85" s="129"/>
      <c r="CX85" s="129"/>
      <c r="CY85" s="69">
        <f t="shared" si="14"/>
        <v>0</v>
      </c>
      <c r="CZ85" s="69"/>
    </row>
    <row r="86" spans="1:130" s="1" customFormat="1" ht="20.100000000000001" customHeight="1" x14ac:dyDescent="0.25">
      <c r="A86" s="47" t="str">
        <f>'key dates'!A79</f>
        <v>FACILITY - DIVISION 28 - ELECTRONIC SAFETY AND SECURITY</v>
      </c>
      <c r="B86" s="48"/>
      <c r="C86" s="49">
        <f>'key dates'!D79</f>
        <v>0</v>
      </c>
      <c r="D86" s="123"/>
      <c r="E86" s="131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132"/>
      <c r="BE86" s="132"/>
      <c r="BF86" s="132"/>
      <c r="BG86" s="132"/>
      <c r="BH86" s="132"/>
      <c r="BI86" s="132"/>
      <c r="BJ86" s="132"/>
      <c r="BK86" s="132"/>
      <c r="BL86" s="132"/>
      <c r="BM86" s="132"/>
      <c r="BN86" s="132"/>
      <c r="BO86" s="132"/>
      <c r="BP86" s="132"/>
      <c r="BQ86" s="132"/>
      <c r="BR86" s="132"/>
      <c r="BS86" s="132"/>
      <c r="BT86" s="132"/>
      <c r="BU86" s="132"/>
      <c r="BV86" s="132"/>
      <c r="BW86" s="132"/>
      <c r="BX86" s="132"/>
      <c r="BY86" s="132"/>
      <c r="BZ86" s="132"/>
      <c r="CA86" s="132"/>
      <c r="CB86" s="132"/>
      <c r="CC86" s="132"/>
      <c r="CD86" s="132"/>
      <c r="CE86" s="132"/>
      <c r="CF86" s="132"/>
      <c r="CG86" s="132"/>
      <c r="CH86" s="132"/>
      <c r="CI86" s="132"/>
      <c r="CJ86" s="132"/>
      <c r="CK86" s="132"/>
      <c r="CL86" s="132"/>
      <c r="CM86" s="132"/>
      <c r="CN86" s="132"/>
      <c r="CO86" s="132"/>
      <c r="CP86" s="132"/>
      <c r="CQ86" s="132"/>
      <c r="CR86" s="132"/>
      <c r="CS86" s="132"/>
      <c r="CT86" s="132"/>
      <c r="CU86" s="132"/>
      <c r="CV86" s="132"/>
      <c r="CW86" s="132"/>
      <c r="CX86" s="132"/>
      <c r="CY86" s="28">
        <f t="shared" ref="CY86:CY88" si="15">COUNTIF(D86:CX86,"=X")</f>
        <v>0</v>
      </c>
      <c r="CZ86" s="28"/>
    </row>
    <row r="87" spans="1:130" s="70" customFormat="1" ht="20.100000000000001" customHeight="1" x14ac:dyDescent="0.25">
      <c r="A87" s="76" t="str">
        <f>'key dates'!A80</f>
        <v>FACILITY - DIVISION 31 - EARTHWORK</v>
      </c>
      <c r="B87" s="77"/>
      <c r="C87" s="78">
        <f>'key dates'!D80</f>
        <v>0</v>
      </c>
      <c r="D87" s="119"/>
      <c r="E87" s="128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29"/>
      <c r="AF87" s="129"/>
      <c r="AG87" s="129"/>
      <c r="AH87" s="129"/>
      <c r="AI87" s="129"/>
      <c r="AJ87" s="129"/>
      <c r="AK87" s="129"/>
      <c r="AL87" s="129"/>
      <c r="AM87" s="129"/>
      <c r="AN87" s="129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29"/>
      <c r="BC87" s="129"/>
      <c r="BD87" s="129"/>
      <c r="BE87" s="129"/>
      <c r="BF87" s="129"/>
      <c r="BG87" s="129"/>
      <c r="BH87" s="129"/>
      <c r="BI87" s="129"/>
      <c r="BJ87" s="129"/>
      <c r="BK87" s="129"/>
      <c r="BL87" s="129"/>
      <c r="BM87" s="129"/>
      <c r="BN87" s="129"/>
      <c r="BO87" s="129"/>
      <c r="BP87" s="129"/>
      <c r="BQ87" s="129"/>
      <c r="BR87" s="129"/>
      <c r="BS87" s="129"/>
      <c r="BT87" s="129"/>
      <c r="BU87" s="129"/>
      <c r="BV87" s="129"/>
      <c r="BW87" s="129"/>
      <c r="BX87" s="129"/>
      <c r="BY87" s="129"/>
      <c r="BZ87" s="129"/>
      <c r="CA87" s="129"/>
      <c r="CB87" s="129"/>
      <c r="CC87" s="129"/>
      <c r="CD87" s="129"/>
      <c r="CE87" s="129"/>
      <c r="CF87" s="129"/>
      <c r="CG87" s="129"/>
      <c r="CH87" s="129"/>
      <c r="CI87" s="129"/>
      <c r="CJ87" s="129"/>
      <c r="CK87" s="129"/>
      <c r="CL87" s="129"/>
      <c r="CM87" s="129"/>
      <c r="CN87" s="129"/>
      <c r="CO87" s="129"/>
      <c r="CP87" s="129"/>
      <c r="CQ87" s="129"/>
      <c r="CR87" s="129"/>
      <c r="CS87" s="129"/>
      <c r="CT87" s="129"/>
      <c r="CU87" s="129"/>
      <c r="CV87" s="129"/>
      <c r="CW87" s="129"/>
      <c r="CX87" s="129"/>
      <c r="CY87" s="69">
        <f t="shared" si="15"/>
        <v>0</v>
      </c>
      <c r="CZ87" s="69"/>
    </row>
    <row r="88" spans="1:130" s="1" customFormat="1" ht="20.100000000000001" customHeight="1" thickBot="1" x14ac:dyDescent="0.3">
      <c r="A88" s="199" t="str">
        <f>'key dates'!A81</f>
        <v>PROJECT CLOSEOUT</v>
      </c>
      <c r="B88" s="200"/>
      <c r="C88" s="201">
        <f>'key dates'!D81</f>
        <v>1</v>
      </c>
      <c r="D88" s="123"/>
      <c r="E88" s="117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2"/>
      <c r="AF88" s="202"/>
      <c r="AG88" s="202"/>
      <c r="AH88" s="202"/>
      <c r="AI88" s="202"/>
      <c r="AJ88" s="202"/>
      <c r="AK88" s="202"/>
      <c r="AL88" s="202"/>
      <c r="AM88" s="202"/>
      <c r="AN88" s="202"/>
      <c r="AO88" s="202"/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2"/>
      <c r="BA88" s="202"/>
      <c r="BB88" s="202"/>
      <c r="BC88" s="202"/>
      <c r="BD88" s="202"/>
      <c r="BE88" s="202"/>
      <c r="BF88" s="202"/>
      <c r="BG88" s="202"/>
      <c r="BH88" s="202"/>
      <c r="BI88" s="202"/>
      <c r="BJ88" s="202"/>
      <c r="BK88" s="202"/>
      <c r="BL88" s="202" t="s">
        <v>59</v>
      </c>
      <c r="BM88" s="202"/>
      <c r="BN88" s="202"/>
      <c r="BO88" s="202"/>
      <c r="BP88" s="202"/>
      <c r="BQ88" s="202"/>
      <c r="BR88" s="202"/>
      <c r="BS88" s="202"/>
      <c r="BT88" s="202"/>
      <c r="BU88" s="202"/>
      <c r="BV88" s="202"/>
      <c r="BW88" s="202"/>
      <c r="BX88" s="202"/>
      <c r="BY88" s="202"/>
      <c r="BZ88" s="202"/>
      <c r="CA88" s="202"/>
      <c r="CB88" s="202"/>
      <c r="CC88" s="202"/>
      <c r="CD88" s="202"/>
      <c r="CE88" s="202"/>
      <c r="CF88" s="202"/>
      <c r="CG88" s="202"/>
      <c r="CH88" s="202"/>
      <c r="CI88" s="202"/>
      <c r="CJ88" s="202"/>
      <c r="CK88" s="202"/>
      <c r="CL88" s="202"/>
      <c r="CM88" s="202"/>
      <c r="CN88" s="202"/>
      <c r="CO88" s="202"/>
      <c r="CP88" s="202"/>
      <c r="CQ88" s="202"/>
      <c r="CR88" s="202"/>
      <c r="CS88" s="202"/>
      <c r="CT88" s="202"/>
      <c r="CU88" s="202"/>
      <c r="CV88" s="202"/>
      <c r="CW88" s="202"/>
      <c r="CX88" s="202"/>
      <c r="CY88" s="28">
        <f t="shared" si="15"/>
        <v>1</v>
      </c>
      <c r="CZ88" s="28"/>
    </row>
    <row r="89" spans="1:130" ht="63" customHeight="1" thickBot="1" x14ac:dyDescent="0.25">
      <c r="A89" s="246" t="s">
        <v>112</v>
      </c>
      <c r="B89" s="247"/>
      <c r="C89" s="248"/>
      <c r="D89" s="51">
        <f>D13</f>
        <v>42821</v>
      </c>
      <c r="E89" s="51">
        <f t="shared" ref="E89:BP89" si="16">D89+7</f>
        <v>42828</v>
      </c>
      <c r="F89" s="51">
        <f t="shared" si="16"/>
        <v>42835</v>
      </c>
      <c r="G89" s="51">
        <f t="shared" si="16"/>
        <v>42842</v>
      </c>
      <c r="H89" s="51">
        <f t="shared" si="16"/>
        <v>42849</v>
      </c>
      <c r="I89" s="51">
        <f t="shared" si="16"/>
        <v>42856</v>
      </c>
      <c r="J89" s="51">
        <f t="shared" si="16"/>
        <v>42863</v>
      </c>
      <c r="K89" s="51">
        <f t="shared" si="16"/>
        <v>42870</v>
      </c>
      <c r="L89" s="51">
        <f t="shared" si="16"/>
        <v>42877</v>
      </c>
      <c r="M89" s="51">
        <f t="shared" si="16"/>
        <v>42884</v>
      </c>
      <c r="N89" s="51">
        <f t="shared" si="16"/>
        <v>42891</v>
      </c>
      <c r="O89" s="51">
        <f t="shared" si="16"/>
        <v>42898</v>
      </c>
      <c r="P89" s="51">
        <f t="shared" si="16"/>
        <v>42905</v>
      </c>
      <c r="Q89" s="51">
        <f t="shared" si="16"/>
        <v>42912</v>
      </c>
      <c r="R89" s="51">
        <f t="shared" si="16"/>
        <v>42919</v>
      </c>
      <c r="S89" s="51">
        <f t="shared" si="16"/>
        <v>42926</v>
      </c>
      <c r="T89" s="51">
        <f t="shared" si="16"/>
        <v>42933</v>
      </c>
      <c r="U89" s="51">
        <f t="shared" si="16"/>
        <v>42940</v>
      </c>
      <c r="V89" s="51">
        <f t="shared" si="16"/>
        <v>42947</v>
      </c>
      <c r="W89" s="51">
        <f t="shared" si="16"/>
        <v>42954</v>
      </c>
      <c r="X89" s="51">
        <f t="shared" si="16"/>
        <v>42961</v>
      </c>
      <c r="Y89" s="51">
        <f t="shared" si="16"/>
        <v>42968</v>
      </c>
      <c r="Z89" s="51">
        <f t="shared" si="16"/>
        <v>42975</v>
      </c>
      <c r="AA89" s="51">
        <f t="shared" si="16"/>
        <v>42982</v>
      </c>
      <c r="AB89" s="51">
        <f t="shared" si="16"/>
        <v>42989</v>
      </c>
      <c r="AC89" s="51">
        <f t="shared" si="16"/>
        <v>42996</v>
      </c>
      <c r="AD89" s="51">
        <f t="shared" si="16"/>
        <v>43003</v>
      </c>
      <c r="AE89" s="51">
        <f t="shared" si="16"/>
        <v>43010</v>
      </c>
      <c r="AF89" s="51">
        <f t="shared" si="16"/>
        <v>43017</v>
      </c>
      <c r="AG89" s="51">
        <f t="shared" si="16"/>
        <v>43024</v>
      </c>
      <c r="AH89" s="51">
        <f t="shared" si="16"/>
        <v>43031</v>
      </c>
      <c r="AI89" s="51">
        <f t="shared" si="16"/>
        <v>43038</v>
      </c>
      <c r="AJ89" s="51">
        <f t="shared" si="16"/>
        <v>43045</v>
      </c>
      <c r="AK89" s="51">
        <f t="shared" si="16"/>
        <v>43052</v>
      </c>
      <c r="AL89" s="51">
        <f t="shared" si="16"/>
        <v>43059</v>
      </c>
      <c r="AM89" s="51">
        <f t="shared" si="16"/>
        <v>43066</v>
      </c>
      <c r="AN89" s="51">
        <f t="shared" si="16"/>
        <v>43073</v>
      </c>
      <c r="AO89" s="51">
        <f t="shared" si="16"/>
        <v>43080</v>
      </c>
      <c r="AP89" s="51">
        <f t="shared" si="16"/>
        <v>43087</v>
      </c>
      <c r="AQ89" s="51">
        <f t="shared" si="16"/>
        <v>43094</v>
      </c>
      <c r="AR89" s="51">
        <f t="shared" si="16"/>
        <v>43101</v>
      </c>
      <c r="AS89" s="51">
        <f t="shared" si="16"/>
        <v>43108</v>
      </c>
      <c r="AT89" s="51">
        <f t="shared" si="16"/>
        <v>43115</v>
      </c>
      <c r="AU89" s="51">
        <f t="shared" si="16"/>
        <v>43122</v>
      </c>
      <c r="AV89" s="51">
        <f t="shared" si="16"/>
        <v>43129</v>
      </c>
      <c r="AW89" s="51">
        <f t="shared" si="16"/>
        <v>43136</v>
      </c>
      <c r="AX89" s="51">
        <f t="shared" si="16"/>
        <v>43143</v>
      </c>
      <c r="AY89" s="51">
        <f t="shared" si="16"/>
        <v>43150</v>
      </c>
      <c r="AZ89" s="51">
        <f t="shared" si="16"/>
        <v>43157</v>
      </c>
      <c r="BA89" s="51">
        <f t="shared" si="16"/>
        <v>43164</v>
      </c>
      <c r="BB89" s="51">
        <f t="shared" si="16"/>
        <v>43171</v>
      </c>
      <c r="BC89" s="51">
        <f t="shared" si="16"/>
        <v>43178</v>
      </c>
      <c r="BD89" s="51">
        <f t="shared" si="16"/>
        <v>43185</v>
      </c>
      <c r="BE89" s="51">
        <f t="shared" si="16"/>
        <v>43192</v>
      </c>
      <c r="BF89" s="51">
        <f t="shared" si="16"/>
        <v>43199</v>
      </c>
      <c r="BG89" s="51">
        <f t="shared" si="16"/>
        <v>43206</v>
      </c>
      <c r="BH89" s="51">
        <f t="shared" si="16"/>
        <v>43213</v>
      </c>
      <c r="BI89" s="51">
        <f t="shared" si="16"/>
        <v>43220</v>
      </c>
      <c r="BJ89" s="51">
        <f t="shared" si="16"/>
        <v>43227</v>
      </c>
      <c r="BK89" s="51">
        <f t="shared" si="16"/>
        <v>43234</v>
      </c>
      <c r="BL89" s="51">
        <f t="shared" si="16"/>
        <v>43241</v>
      </c>
      <c r="BM89" s="51">
        <f t="shared" si="16"/>
        <v>43248</v>
      </c>
      <c r="BN89" s="51">
        <f t="shared" si="16"/>
        <v>43255</v>
      </c>
      <c r="BO89" s="51">
        <f t="shared" si="16"/>
        <v>43262</v>
      </c>
      <c r="BP89" s="51">
        <f t="shared" si="16"/>
        <v>43269</v>
      </c>
      <c r="BQ89" s="51">
        <f t="shared" ref="BQ89:CX89" si="17">BP89+7</f>
        <v>43276</v>
      </c>
      <c r="BR89" s="51">
        <f t="shared" si="17"/>
        <v>43283</v>
      </c>
      <c r="BS89" s="51">
        <f t="shared" si="17"/>
        <v>43290</v>
      </c>
      <c r="BT89" s="51">
        <f t="shared" si="17"/>
        <v>43297</v>
      </c>
      <c r="BU89" s="51">
        <f t="shared" si="17"/>
        <v>43304</v>
      </c>
      <c r="BV89" s="51">
        <f t="shared" si="17"/>
        <v>43311</v>
      </c>
      <c r="BW89" s="51">
        <f t="shared" si="17"/>
        <v>43318</v>
      </c>
      <c r="BX89" s="51">
        <f t="shared" si="17"/>
        <v>43325</v>
      </c>
      <c r="BY89" s="51">
        <f t="shared" si="17"/>
        <v>43332</v>
      </c>
      <c r="BZ89" s="51">
        <f t="shared" si="17"/>
        <v>43339</v>
      </c>
      <c r="CA89" s="51">
        <f t="shared" si="17"/>
        <v>43346</v>
      </c>
      <c r="CB89" s="51">
        <f t="shared" si="17"/>
        <v>43353</v>
      </c>
      <c r="CC89" s="51">
        <f t="shared" si="17"/>
        <v>43360</v>
      </c>
      <c r="CD89" s="51">
        <f t="shared" si="17"/>
        <v>43367</v>
      </c>
      <c r="CE89" s="51">
        <f t="shared" si="17"/>
        <v>43374</v>
      </c>
      <c r="CF89" s="51">
        <f t="shared" si="17"/>
        <v>43381</v>
      </c>
      <c r="CG89" s="51">
        <f t="shared" si="17"/>
        <v>43388</v>
      </c>
      <c r="CH89" s="51">
        <f t="shared" si="17"/>
        <v>43395</v>
      </c>
      <c r="CI89" s="51">
        <f t="shared" si="17"/>
        <v>43402</v>
      </c>
      <c r="CJ89" s="51">
        <f t="shared" si="17"/>
        <v>43409</v>
      </c>
      <c r="CK89" s="51">
        <f t="shared" si="17"/>
        <v>43416</v>
      </c>
      <c r="CL89" s="51">
        <f t="shared" si="17"/>
        <v>43423</v>
      </c>
      <c r="CM89" s="51">
        <f t="shared" si="17"/>
        <v>43430</v>
      </c>
      <c r="CN89" s="51">
        <f t="shared" si="17"/>
        <v>43437</v>
      </c>
      <c r="CO89" s="51">
        <f t="shared" si="17"/>
        <v>43444</v>
      </c>
      <c r="CP89" s="51">
        <f t="shared" si="17"/>
        <v>43451</v>
      </c>
      <c r="CQ89" s="51">
        <f t="shared" si="17"/>
        <v>43458</v>
      </c>
      <c r="CR89" s="51">
        <f t="shared" si="17"/>
        <v>43465</v>
      </c>
      <c r="CS89" s="51">
        <f t="shared" si="17"/>
        <v>43472</v>
      </c>
      <c r="CT89" s="51">
        <f t="shared" si="17"/>
        <v>43479</v>
      </c>
      <c r="CU89" s="51">
        <f t="shared" si="17"/>
        <v>43486</v>
      </c>
      <c r="CV89" s="51">
        <f t="shared" si="17"/>
        <v>43493</v>
      </c>
      <c r="CW89" s="51">
        <f t="shared" si="17"/>
        <v>43500</v>
      </c>
      <c r="CX89" s="51">
        <f t="shared" si="17"/>
        <v>43507</v>
      </c>
      <c r="CY89" s="6"/>
      <c r="CZ89" s="6"/>
      <c r="DA89" s="6"/>
      <c r="DB89" s="6"/>
      <c r="DC89" s="6"/>
      <c r="DD89" s="6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8"/>
      <c r="DR89" s="8"/>
      <c r="DS89" s="8"/>
      <c r="DT89" s="8"/>
      <c r="DU89" s="8"/>
      <c r="DV89" s="8"/>
      <c r="DW89" s="8"/>
      <c r="DX89" s="8"/>
      <c r="DY89" s="8"/>
      <c r="DZ89" s="8"/>
    </row>
    <row r="90" spans="1:130" ht="15" x14ac:dyDescent="0.2">
      <c r="A90" s="36"/>
      <c r="B90" s="36"/>
      <c r="C90" s="37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38"/>
      <c r="O90" s="38"/>
      <c r="P90" s="38"/>
      <c r="Q90" s="38"/>
      <c r="R90" s="38"/>
      <c r="S90" s="3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9"/>
      <c r="CZ90" s="29"/>
    </row>
    <row r="91" spans="1:130" ht="20.25" customHeight="1" thickBot="1" x14ac:dyDescent="0.25">
      <c r="A91" s="36"/>
      <c r="B91" s="36"/>
      <c r="C91" s="37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38"/>
      <c r="O91" s="38"/>
      <c r="P91" s="38"/>
      <c r="Q91" s="38"/>
      <c r="R91" s="38"/>
      <c r="S91" s="38"/>
      <c r="T91" s="28"/>
      <c r="U91" s="28"/>
      <c r="V91" s="28"/>
      <c r="W91" s="54"/>
      <c r="X91" s="54"/>
      <c r="Y91" s="54"/>
      <c r="Z91" s="54"/>
      <c r="AA91" s="54"/>
      <c r="AB91" s="54"/>
      <c r="AC91" s="150"/>
      <c r="AD91" s="150"/>
      <c r="AE91" s="150"/>
      <c r="AF91" s="150"/>
      <c r="AG91" s="150"/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9"/>
      <c r="DG91" s="29"/>
    </row>
    <row r="92" spans="1:130" ht="25.5" customHeight="1" thickBot="1" x14ac:dyDescent="0.35">
      <c r="A92" s="149" t="s">
        <v>49</v>
      </c>
      <c r="B92" s="151">
        <f ca="1">NOW()</f>
        <v>43542.669572106483</v>
      </c>
      <c r="C92" s="151"/>
      <c r="D92" s="150"/>
      <c r="E92" s="137"/>
      <c r="F92" s="136"/>
      <c r="G92" s="136"/>
      <c r="H92" s="136"/>
      <c r="I92" s="249" t="s">
        <v>111</v>
      </c>
      <c r="J92" s="250"/>
      <c r="K92" s="250"/>
      <c r="L92" s="250"/>
      <c r="M92" s="250"/>
      <c r="N92" s="250"/>
      <c r="O92" s="250"/>
      <c r="P92" s="250"/>
      <c r="Q92" s="251">
        <f>B21</f>
        <v>42828</v>
      </c>
      <c r="R92" s="251"/>
      <c r="S92" s="251"/>
      <c r="T92" s="251"/>
      <c r="U92" s="251"/>
      <c r="V92" s="252"/>
      <c r="W92" s="182"/>
      <c r="X92" s="183"/>
      <c r="Y92" s="183"/>
      <c r="Z92" s="183"/>
      <c r="AA92" s="183"/>
      <c r="AB92" s="150"/>
      <c r="AC92" s="150"/>
      <c r="AD92" s="150"/>
      <c r="AE92" s="150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0"/>
      <c r="BB92" s="150"/>
      <c r="BC92" s="150"/>
      <c r="BD92" s="150"/>
      <c r="BE92" s="150"/>
      <c r="BF92" s="150"/>
      <c r="BG92" s="150"/>
      <c r="BH92" s="150"/>
      <c r="BI92" s="150"/>
      <c r="BJ92" s="150"/>
      <c r="BK92" s="150"/>
      <c r="BL92" s="150"/>
      <c r="BM92" s="150"/>
      <c r="BN92" s="150"/>
      <c r="BO92" s="150"/>
      <c r="BP92" s="150"/>
      <c r="BQ92" s="150"/>
      <c r="BR92" s="150"/>
      <c r="BS92" s="150"/>
      <c r="BT92" s="150"/>
      <c r="BU92" s="111"/>
      <c r="BV92" s="186"/>
      <c r="BW92" s="4"/>
      <c r="BX92" s="55" t="s">
        <v>94</v>
      </c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50"/>
      <c r="CJ92" s="150"/>
      <c r="CK92" s="150"/>
      <c r="CL92" s="150"/>
      <c r="CM92" s="150"/>
      <c r="CN92" s="150"/>
      <c r="CO92" s="150"/>
      <c r="CP92" s="150"/>
      <c r="CQ92" s="150"/>
      <c r="CR92" s="150"/>
      <c r="CS92" s="150"/>
      <c r="CT92" s="150"/>
      <c r="CU92" s="150"/>
      <c r="CV92" s="150"/>
      <c r="CW92" s="150"/>
      <c r="CX92" s="150"/>
      <c r="CY92" s="150"/>
      <c r="CZ92" s="150"/>
      <c r="DA92" s="150"/>
      <c r="DB92" s="150"/>
      <c r="DC92" s="150"/>
      <c r="DD92" s="150"/>
      <c r="DE92" s="150"/>
      <c r="DG92" s="29"/>
    </row>
    <row r="93" spans="1:130" ht="25.5" customHeight="1" x14ac:dyDescent="0.3">
      <c r="A93" s="29"/>
      <c r="B93" s="29"/>
      <c r="C93" s="29"/>
      <c r="D93" s="29"/>
      <c r="E93" s="136"/>
      <c r="F93" s="136"/>
      <c r="G93" s="136"/>
      <c r="H93" s="136"/>
      <c r="I93" s="253" t="s">
        <v>110</v>
      </c>
      <c r="J93" s="254"/>
      <c r="K93" s="254"/>
      <c r="L93" s="254"/>
      <c r="M93" s="254"/>
      <c r="N93" s="254"/>
      <c r="O93" s="254"/>
      <c r="P93" s="254"/>
      <c r="Q93" s="288">
        <v>43231</v>
      </c>
      <c r="R93" s="288"/>
      <c r="S93" s="288"/>
      <c r="T93" s="288"/>
      <c r="U93" s="288"/>
      <c r="V93" s="288"/>
      <c r="W93" s="182"/>
      <c r="X93" s="183"/>
      <c r="Y93" s="183"/>
      <c r="Z93" s="183"/>
      <c r="AA93" s="183"/>
      <c r="AB93" s="150"/>
      <c r="AC93" s="150"/>
      <c r="AD93" s="150"/>
      <c r="AE93" s="150"/>
      <c r="AF93" s="150"/>
      <c r="AG93" s="150"/>
      <c r="AH93" s="150"/>
      <c r="AI93" s="150"/>
      <c r="AJ93" s="150"/>
      <c r="AK93" s="150"/>
      <c r="AL93" s="150"/>
      <c r="AM93" s="150"/>
      <c r="AN93" s="150"/>
      <c r="AO93" s="150"/>
      <c r="AP93" s="150"/>
      <c r="AQ93" s="150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54"/>
      <c r="BW93" s="54"/>
      <c r="BX93" s="109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G93" s="29"/>
    </row>
    <row r="94" spans="1:130" ht="25.5" customHeight="1" thickBot="1" x14ac:dyDescent="0.35">
      <c r="A94" s="29"/>
      <c r="B94" s="29"/>
      <c r="C94" s="29"/>
      <c r="D94" s="29"/>
      <c r="E94" s="136"/>
      <c r="F94" s="136"/>
      <c r="G94" s="136"/>
      <c r="H94" s="136"/>
      <c r="I94" s="239" t="s">
        <v>107</v>
      </c>
      <c r="J94" s="240"/>
      <c r="K94" s="240"/>
      <c r="L94" s="240"/>
      <c r="M94" s="240"/>
      <c r="N94" s="240"/>
      <c r="O94" s="240"/>
      <c r="P94" s="240"/>
      <c r="Q94" s="241">
        <f>Q93-Q92+1</f>
        <v>404</v>
      </c>
      <c r="R94" s="241"/>
      <c r="S94" s="241"/>
      <c r="T94" s="241"/>
      <c r="U94" s="241"/>
      <c r="V94" s="242"/>
      <c r="W94" s="145"/>
      <c r="X94" s="145"/>
      <c r="Y94" s="86"/>
      <c r="Z94" s="86"/>
      <c r="AA94" s="86"/>
      <c r="AB94" s="134"/>
      <c r="AC94" s="135"/>
      <c r="AD94" s="135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54"/>
      <c r="BX94" s="55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Z94" s="29"/>
    </row>
    <row r="95" spans="1:130" ht="15" customHeight="1" thickBot="1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Z95" s="29"/>
    </row>
    <row r="96" spans="1:130" ht="30.75" customHeight="1" thickBot="1" x14ac:dyDescent="0.35">
      <c r="A96" s="233"/>
      <c r="B96" s="28"/>
      <c r="C96" s="29"/>
      <c r="D96" s="283" t="s">
        <v>151</v>
      </c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5"/>
      <c r="Q96" s="286" t="s">
        <v>152</v>
      </c>
      <c r="R96" s="286"/>
      <c r="S96" s="286"/>
      <c r="T96" s="286"/>
      <c r="U96" s="286"/>
      <c r="V96" s="287"/>
      <c r="W96" s="29"/>
      <c r="X96" s="29"/>
      <c r="Y96" s="29"/>
      <c r="Z96" s="29"/>
      <c r="AA96" s="29"/>
      <c r="AB96" s="29"/>
      <c r="AC96" s="29"/>
      <c r="AD96" s="29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Z96" s="29"/>
    </row>
    <row r="97" spans="1:104" ht="18.75" customHeight="1" x14ac:dyDescent="0.2">
      <c r="A97" s="149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  <c r="CC97" s="112"/>
      <c r="CD97" s="112"/>
      <c r="CE97" s="112"/>
      <c r="CF97" s="112"/>
      <c r="CG97" s="112"/>
      <c r="CH97" s="112"/>
      <c r="CI97" s="112"/>
      <c r="CJ97" s="112"/>
      <c r="CK97" s="112"/>
      <c r="CL97" s="112"/>
      <c r="CM97" s="112"/>
      <c r="CN97" s="112"/>
      <c r="CO97" s="112"/>
      <c r="CP97" s="112"/>
      <c r="CQ97" s="112"/>
      <c r="CR97" s="112"/>
      <c r="CS97" s="112"/>
      <c r="CT97" s="112"/>
      <c r="CU97" s="112"/>
      <c r="CV97" s="112"/>
      <c r="CW97" s="112"/>
      <c r="CX97" s="112"/>
      <c r="CZ97" s="29"/>
    </row>
    <row r="98" spans="1:104" ht="15" x14ac:dyDescent="0.2">
      <c r="A98" s="243" t="s">
        <v>58</v>
      </c>
      <c r="B98" s="243"/>
      <c r="C98" s="243"/>
      <c r="D98" s="29">
        <f t="shared" ref="D98:BO98" si="18">COUNTIF(D24:D88,"=X")</f>
        <v>0</v>
      </c>
      <c r="E98" s="29">
        <f t="shared" si="18"/>
        <v>0</v>
      </c>
      <c r="F98" s="29">
        <f t="shared" si="18"/>
        <v>0</v>
      </c>
      <c r="G98" s="29">
        <f t="shared" si="18"/>
        <v>1</v>
      </c>
      <c r="H98" s="29">
        <f t="shared" si="18"/>
        <v>1</v>
      </c>
      <c r="I98" s="29">
        <f t="shared" si="18"/>
        <v>1</v>
      </c>
      <c r="J98" s="29">
        <f t="shared" si="18"/>
        <v>0</v>
      </c>
      <c r="K98" s="29">
        <f t="shared" si="18"/>
        <v>0</v>
      </c>
      <c r="L98" s="29">
        <f t="shared" si="18"/>
        <v>0</v>
      </c>
      <c r="M98" s="29">
        <f t="shared" si="18"/>
        <v>0</v>
      </c>
      <c r="N98" s="29">
        <f t="shared" si="18"/>
        <v>0</v>
      </c>
      <c r="O98" s="29">
        <f t="shared" si="18"/>
        <v>0</v>
      </c>
      <c r="P98" s="29">
        <f t="shared" si="18"/>
        <v>0</v>
      </c>
      <c r="Q98" s="29">
        <f t="shared" si="18"/>
        <v>0</v>
      </c>
      <c r="R98" s="29">
        <f t="shared" si="18"/>
        <v>0</v>
      </c>
      <c r="S98" s="29">
        <f t="shared" si="18"/>
        <v>1</v>
      </c>
      <c r="T98" s="29">
        <f t="shared" si="18"/>
        <v>1</v>
      </c>
      <c r="U98" s="29">
        <f t="shared" si="18"/>
        <v>0</v>
      </c>
      <c r="V98" s="29">
        <f t="shared" si="18"/>
        <v>0</v>
      </c>
      <c r="W98" s="29">
        <f t="shared" si="18"/>
        <v>2</v>
      </c>
      <c r="X98" s="29">
        <f t="shared" si="18"/>
        <v>2</v>
      </c>
      <c r="Y98" s="29">
        <f t="shared" si="18"/>
        <v>1</v>
      </c>
      <c r="Z98" s="29">
        <f t="shared" si="18"/>
        <v>2</v>
      </c>
      <c r="AA98" s="29">
        <f t="shared" si="18"/>
        <v>1</v>
      </c>
      <c r="AB98" s="29">
        <f t="shared" si="18"/>
        <v>1</v>
      </c>
      <c r="AC98" s="29">
        <f t="shared" si="18"/>
        <v>1</v>
      </c>
      <c r="AD98" s="29">
        <f t="shared" si="18"/>
        <v>1</v>
      </c>
      <c r="AE98" s="29">
        <f t="shared" si="18"/>
        <v>1</v>
      </c>
      <c r="AF98" s="29">
        <f t="shared" si="18"/>
        <v>1</v>
      </c>
      <c r="AG98" s="29">
        <f t="shared" si="18"/>
        <v>2</v>
      </c>
      <c r="AH98" s="29">
        <f t="shared" si="18"/>
        <v>1</v>
      </c>
      <c r="AI98" s="29">
        <f t="shared" si="18"/>
        <v>1</v>
      </c>
      <c r="AJ98" s="29">
        <f t="shared" si="18"/>
        <v>0</v>
      </c>
      <c r="AK98" s="29">
        <f t="shared" si="18"/>
        <v>3</v>
      </c>
      <c r="AL98" s="29">
        <f t="shared" si="18"/>
        <v>0</v>
      </c>
      <c r="AM98" s="29">
        <f t="shared" si="18"/>
        <v>1</v>
      </c>
      <c r="AN98" s="29">
        <f t="shared" si="18"/>
        <v>0</v>
      </c>
      <c r="AO98" s="29">
        <f t="shared" si="18"/>
        <v>0</v>
      </c>
      <c r="AP98" s="29">
        <f t="shared" si="18"/>
        <v>0</v>
      </c>
      <c r="AQ98" s="29">
        <f t="shared" si="18"/>
        <v>0</v>
      </c>
      <c r="AR98" s="29">
        <f t="shared" si="18"/>
        <v>0</v>
      </c>
      <c r="AS98" s="29">
        <f t="shared" si="18"/>
        <v>0</v>
      </c>
      <c r="AT98" s="29">
        <f t="shared" si="18"/>
        <v>0</v>
      </c>
      <c r="AU98" s="29">
        <f t="shared" si="18"/>
        <v>0</v>
      </c>
      <c r="AV98" s="29">
        <f t="shared" si="18"/>
        <v>0</v>
      </c>
      <c r="AW98" s="29">
        <f t="shared" si="18"/>
        <v>1</v>
      </c>
      <c r="AX98" s="29">
        <f t="shared" si="18"/>
        <v>0</v>
      </c>
      <c r="AY98" s="29">
        <f t="shared" si="18"/>
        <v>0</v>
      </c>
      <c r="AZ98" s="29">
        <f t="shared" si="18"/>
        <v>1</v>
      </c>
      <c r="BA98" s="29">
        <f t="shared" si="18"/>
        <v>0</v>
      </c>
      <c r="BB98" s="29">
        <f t="shared" si="18"/>
        <v>0</v>
      </c>
      <c r="BC98" s="29">
        <f t="shared" si="18"/>
        <v>0</v>
      </c>
      <c r="BD98" s="29">
        <f t="shared" si="18"/>
        <v>0</v>
      </c>
      <c r="BE98" s="29">
        <f t="shared" si="18"/>
        <v>0</v>
      </c>
      <c r="BF98" s="29">
        <f t="shared" si="18"/>
        <v>0</v>
      </c>
      <c r="BG98" s="29">
        <f t="shared" si="18"/>
        <v>1</v>
      </c>
      <c r="BH98" s="29">
        <f t="shared" si="18"/>
        <v>1</v>
      </c>
      <c r="BI98" s="29">
        <f t="shared" si="18"/>
        <v>1</v>
      </c>
      <c r="BJ98" s="29">
        <f t="shared" si="18"/>
        <v>0</v>
      </c>
      <c r="BK98" s="29">
        <f t="shared" si="18"/>
        <v>0</v>
      </c>
      <c r="BL98" s="29">
        <f t="shared" si="18"/>
        <v>1</v>
      </c>
      <c r="BM98" s="29">
        <f t="shared" si="18"/>
        <v>0</v>
      </c>
      <c r="BN98" s="29">
        <f t="shared" si="18"/>
        <v>0</v>
      </c>
      <c r="BO98" s="29">
        <f t="shared" si="18"/>
        <v>0</v>
      </c>
      <c r="BP98" s="29">
        <f t="shared" ref="BP98:CX98" si="19">COUNTIF(BP24:BP88,"=X")</f>
        <v>0</v>
      </c>
      <c r="BQ98" s="29">
        <f t="shared" si="19"/>
        <v>0</v>
      </c>
      <c r="BR98" s="29">
        <f t="shared" si="19"/>
        <v>0</v>
      </c>
      <c r="BS98" s="29">
        <f t="shared" si="19"/>
        <v>0</v>
      </c>
      <c r="BT98" s="29">
        <f t="shared" si="19"/>
        <v>0</v>
      </c>
      <c r="BU98" s="29">
        <f t="shared" si="19"/>
        <v>0</v>
      </c>
      <c r="BV98" s="29">
        <f t="shared" si="19"/>
        <v>0</v>
      </c>
      <c r="BW98" s="29">
        <f t="shared" si="19"/>
        <v>0</v>
      </c>
      <c r="BX98" s="29">
        <f t="shared" si="19"/>
        <v>0</v>
      </c>
      <c r="BY98" s="29">
        <f t="shared" si="19"/>
        <v>0</v>
      </c>
      <c r="BZ98" s="29">
        <f t="shared" si="19"/>
        <v>0</v>
      </c>
      <c r="CA98" s="29">
        <f t="shared" si="19"/>
        <v>0</v>
      </c>
      <c r="CB98" s="29">
        <f t="shared" si="19"/>
        <v>0</v>
      </c>
      <c r="CC98" s="29">
        <f t="shared" si="19"/>
        <v>0</v>
      </c>
      <c r="CD98" s="29">
        <f t="shared" si="19"/>
        <v>0</v>
      </c>
      <c r="CE98" s="29">
        <f t="shared" si="19"/>
        <v>0</v>
      </c>
      <c r="CF98" s="29">
        <f t="shared" si="19"/>
        <v>0</v>
      </c>
      <c r="CG98" s="29">
        <f t="shared" si="19"/>
        <v>0</v>
      </c>
      <c r="CH98" s="29">
        <f t="shared" si="19"/>
        <v>0</v>
      </c>
      <c r="CI98" s="29">
        <f t="shared" si="19"/>
        <v>0</v>
      </c>
      <c r="CJ98" s="29">
        <f t="shared" si="19"/>
        <v>0</v>
      </c>
      <c r="CK98" s="29">
        <f t="shared" si="19"/>
        <v>0</v>
      </c>
      <c r="CL98" s="29">
        <f t="shared" si="19"/>
        <v>0</v>
      </c>
      <c r="CM98" s="29">
        <f t="shared" si="19"/>
        <v>0</v>
      </c>
      <c r="CN98" s="29">
        <f t="shared" si="19"/>
        <v>0</v>
      </c>
      <c r="CO98" s="29">
        <f t="shared" si="19"/>
        <v>0</v>
      </c>
      <c r="CP98" s="29">
        <f t="shared" si="19"/>
        <v>0</v>
      </c>
      <c r="CQ98" s="29">
        <f t="shared" si="19"/>
        <v>0</v>
      </c>
      <c r="CR98" s="29">
        <f t="shared" si="19"/>
        <v>0</v>
      </c>
      <c r="CS98" s="29">
        <f t="shared" si="19"/>
        <v>0</v>
      </c>
      <c r="CT98" s="29">
        <f t="shared" si="19"/>
        <v>0</v>
      </c>
      <c r="CU98" s="29">
        <f t="shared" si="19"/>
        <v>0</v>
      </c>
      <c r="CV98" s="29">
        <f t="shared" si="19"/>
        <v>0</v>
      </c>
      <c r="CW98" s="29">
        <f t="shared" si="19"/>
        <v>0</v>
      </c>
      <c r="CX98" s="29">
        <f t="shared" si="19"/>
        <v>0</v>
      </c>
      <c r="CY98" s="29"/>
      <c r="CZ98" s="29"/>
    </row>
    <row r="99" spans="1:104" ht="15" x14ac:dyDescent="0.2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</row>
    <row r="100" spans="1:104" ht="15" x14ac:dyDescent="0.2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</row>
    <row r="101" spans="1:104" ht="15" x14ac:dyDescent="0.2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</row>
    <row r="102" spans="1:104" ht="15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</row>
    <row r="103" spans="1:104" ht="15" x14ac:dyDescent="0.2">
      <c r="A103" s="140"/>
      <c r="B103" s="38"/>
      <c r="C103" s="28"/>
      <c r="D103" s="28"/>
      <c r="E103" s="1"/>
      <c r="F103" s="1"/>
      <c r="G103" s="1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</row>
    <row r="104" spans="1:104" ht="18" x14ac:dyDescent="0.25">
      <c r="A104" s="141"/>
      <c r="B104" s="143"/>
      <c r="C104" s="144"/>
      <c r="D104" s="28"/>
      <c r="E104" s="1"/>
      <c r="F104" s="1"/>
      <c r="G104" s="1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</row>
    <row r="105" spans="1:104" ht="18" x14ac:dyDescent="0.25">
      <c r="A105" s="142"/>
      <c r="B105" s="143"/>
      <c r="C105" s="14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28"/>
      <c r="Z105" s="28"/>
      <c r="AA105" s="28"/>
      <c r="AB105" s="28"/>
      <c r="AC105" s="28"/>
      <c r="AD105" s="28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</row>
    <row r="106" spans="1:104" ht="18" x14ac:dyDescent="0.25">
      <c r="A106" s="142"/>
      <c r="B106" s="143"/>
      <c r="C106" s="14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28"/>
      <c r="Z106" s="28"/>
      <c r="AA106" s="28"/>
      <c r="AB106" s="28"/>
      <c r="AC106" s="28"/>
      <c r="AD106" s="28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</row>
    <row r="107" spans="1:104" ht="18" x14ac:dyDescent="0.25">
      <c r="A107" s="1"/>
      <c r="B107" s="14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28"/>
      <c r="Z107" s="28"/>
      <c r="AA107" s="28"/>
      <c r="AB107" s="28"/>
      <c r="AC107" s="28"/>
      <c r="AD107" s="28"/>
      <c r="AE107" s="29"/>
      <c r="AF107" s="29"/>
      <c r="AG107" s="29"/>
      <c r="AH107" s="87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</row>
    <row r="108" spans="1:104" ht="18" x14ac:dyDescent="0.25">
      <c r="A108" s="1"/>
      <c r="B108" s="14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104" ht="16.5" x14ac:dyDescent="0.2">
      <c r="A109" s="35"/>
      <c r="B109" s="35"/>
      <c r="C109" s="35"/>
      <c r="D109" s="1"/>
      <c r="E109" s="1"/>
      <c r="F109" s="1"/>
      <c r="G109" s="1"/>
      <c r="H109" s="35"/>
      <c r="I109" s="35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1"/>
      <c r="Z109" s="1"/>
      <c r="AA109" s="1"/>
      <c r="AB109" s="1"/>
      <c r="AC109" s="1"/>
      <c r="AD109" s="1"/>
      <c r="AG109" s="91"/>
    </row>
    <row r="110" spans="1:104" ht="16.5" x14ac:dyDescent="0.2">
      <c r="A110" s="35"/>
      <c r="B110" s="35"/>
      <c r="C110" s="35"/>
      <c r="D110" s="1"/>
      <c r="E110" s="1"/>
      <c r="F110" s="1"/>
      <c r="G110" s="1"/>
      <c r="H110" s="35"/>
      <c r="I110" s="35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1"/>
      <c r="Z110" s="1"/>
      <c r="AA110" s="1"/>
      <c r="AB110" s="1"/>
      <c r="AC110" s="1"/>
      <c r="AD110" s="1"/>
    </row>
    <row r="111" spans="1:104" ht="16.5" x14ac:dyDescent="0.2">
      <c r="A111" s="35"/>
      <c r="B111" s="35"/>
      <c r="C111" s="35"/>
      <c r="D111" s="1"/>
      <c r="E111" s="1"/>
      <c r="F111" s="1"/>
      <c r="G111" s="1"/>
      <c r="H111" s="35"/>
      <c r="I111" s="35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1"/>
      <c r="Z111" s="1"/>
      <c r="AA111" s="1"/>
      <c r="AB111" s="1"/>
      <c r="AC111" s="1"/>
      <c r="AD111" s="1"/>
    </row>
    <row r="112" spans="1:104" ht="16.5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1"/>
      <c r="Z112" s="1"/>
      <c r="AA112" s="1"/>
      <c r="AB112" s="1"/>
      <c r="AC112" s="1"/>
      <c r="AD112" s="1"/>
    </row>
    <row r="113" spans="1:30" ht="16.5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1"/>
      <c r="Z113" s="1"/>
      <c r="AA113" s="1"/>
      <c r="AB113" s="1"/>
      <c r="AC113" s="1"/>
      <c r="AD113" s="1"/>
    </row>
    <row r="114" spans="1:3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</sheetData>
  <dataConsolidate function="count">
    <dataRefs count="1">
      <dataRef ref="B26" sheet="2 yr calendar"/>
    </dataRefs>
  </dataConsolidate>
  <mergeCells count="33">
    <mergeCell ref="D9:S9"/>
    <mergeCell ref="W9:AB9"/>
    <mergeCell ref="AL9:BA9"/>
    <mergeCell ref="BE9:BJ9"/>
    <mergeCell ref="A1:CX1"/>
    <mergeCell ref="A2:CX2"/>
    <mergeCell ref="A3:CX3"/>
    <mergeCell ref="A4:CX4"/>
    <mergeCell ref="A5:CX5"/>
    <mergeCell ref="D7:BJ7"/>
    <mergeCell ref="AL10:BA10"/>
    <mergeCell ref="B12:C12"/>
    <mergeCell ref="A13:C13"/>
    <mergeCell ref="B14:C14"/>
    <mergeCell ref="D14:D22"/>
    <mergeCell ref="B15:C15"/>
    <mergeCell ref="B16:C16"/>
    <mergeCell ref="B17:C17"/>
    <mergeCell ref="B18:C18"/>
    <mergeCell ref="B19:C19"/>
    <mergeCell ref="B20:C20"/>
    <mergeCell ref="B21:C21"/>
    <mergeCell ref="A89:C89"/>
    <mergeCell ref="D10:S10"/>
    <mergeCell ref="I94:P94"/>
    <mergeCell ref="Q94:V94"/>
    <mergeCell ref="A98:C98"/>
    <mergeCell ref="I92:P92"/>
    <mergeCell ref="Q92:V92"/>
    <mergeCell ref="I93:P93"/>
    <mergeCell ref="Q93:V93"/>
    <mergeCell ref="D96:P96"/>
    <mergeCell ref="Q96:V96"/>
  </mergeCells>
  <conditionalFormatting sqref="D98:CX98">
    <cfRule type="cellIs" dxfId="6" priority="4" stopIfTrue="1" operator="greaterThanOrEqual">
      <formula>1</formula>
    </cfRule>
  </conditionalFormatting>
  <conditionalFormatting sqref="D12:CX12">
    <cfRule type="notContainsBlanks" dxfId="5" priority="6">
      <formula>LEN(TRIM(D12))&gt;0</formula>
    </cfRule>
  </conditionalFormatting>
  <conditionalFormatting sqref="E13:CX13 E89:CX89">
    <cfRule type="expression" dxfId="4" priority="2">
      <formula>OR(MONTH(E13)&gt;MONTH(D13),MONTH(D13)-MONTH(E13)=11)</formula>
    </cfRule>
  </conditionalFormatting>
  <conditionalFormatting sqref="D14:CX15 E16:CX22 D23:CX88">
    <cfRule type="containsText" dxfId="3" priority="3" stopIfTrue="1" operator="containsText" text="X">
      <formula>NOT(ISERROR(SEARCH("X",D14)))</formula>
    </cfRule>
  </conditionalFormatting>
  <conditionalFormatting sqref="D89">
    <cfRule type="expression" dxfId="2" priority="1">
      <formula>OR(MONTH(D89)&gt;MONTH(C89),MONTH(C89)-MONTH(D89)=11)</formula>
    </cfRule>
  </conditionalFormatting>
  <conditionalFormatting sqref="D23:CX88">
    <cfRule type="expression" dxfId="1" priority="7" stopIfTrue="1">
      <formula>$C23&gt;$CY23</formula>
    </cfRule>
    <cfRule type="expression" dxfId="0" priority="8" stopIfTrue="1">
      <formula>$C23&lt;$CY23</formula>
    </cfRule>
  </conditionalFormatting>
  <printOptions horizontalCentered="1" verticalCentered="1"/>
  <pageMargins left="0.25" right="0.25" top="0.75" bottom="0.25" header="0.3" footer="0.3"/>
  <pageSetup paperSize="17" scale="37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Invalid Entry" error="Select a Description" promptTitle="Select a Description">
          <x14:formula1>
            <xm:f>'Drop Down Lists'!$A$2:$A$28</xm:f>
          </x14:formula1>
          <xm:sqref>D7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/>
  </sheetViews>
  <sheetFormatPr defaultRowHeight="12.75" x14ac:dyDescent="0.2"/>
  <cols>
    <col min="1" max="1" width="127.7109375" bestFit="1" customWidth="1"/>
  </cols>
  <sheetData>
    <row r="1" spans="1:1" x14ac:dyDescent="0.2">
      <c r="A1" s="235" t="s">
        <v>177</v>
      </c>
    </row>
    <row r="2" spans="1:1" x14ac:dyDescent="0.2">
      <c r="A2" t="s">
        <v>156</v>
      </c>
    </row>
    <row r="3" spans="1:1" x14ac:dyDescent="0.2">
      <c r="A3" t="s">
        <v>157</v>
      </c>
    </row>
    <row r="4" spans="1:1" x14ac:dyDescent="0.2">
      <c r="A4" t="s">
        <v>158</v>
      </c>
    </row>
    <row r="5" spans="1:1" x14ac:dyDescent="0.2">
      <c r="A5" t="s">
        <v>159</v>
      </c>
    </row>
    <row r="6" spans="1:1" x14ac:dyDescent="0.2">
      <c r="A6" t="s">
        <v>160</v>
      </c>
    </row>
    <row r="7" spans="1:1" x14ac:dyDescent="0.2">
      <c r="A7" s="236" t="s">
        <v>178</v>
      </c>
    </row>
    <row r="8" spans="1:1" x14ac:dyDescent="0.2">
      <c r="A8" s="236" t="s">
        <v>179</v>
      </c>
    </row>
    <row r="9" spans="1:1" x14ac:dyDescent="0.2">
      <c r="A9" t="s">
        <v>161</v>
      </c>
    </row>
    <row r="10" spans="1:1" x14ac:dyDescent="0.2">
      <c r="A10" t="s">
        <v>162</v>
      </c>
    </row>
    <row r="11" spans="1:1" x14ac:dyDescent="0.2">
      <c r="A11" t="s">
        <v>155</v>
      </c>
    </row>
    <row r="12" spans="1:1" x14ac:dyDescent="0.2">
      <c r="A12" t="s">
        <v>163</v>
      </c>
    </row>
    <row r="13" spans="1:1" x14ac:dyDescent="0.2">
      <c r="A13" t="s">
        <v>164</v>
      </c>
    </row>
    <row r="14" spans="1:1" x14ac:dyDescent="0.2">
      <c r="A14" t="s">
        <v>165</v>
      </c>
    </row>
    <row r="15" spans="1:1" x14ac:dyDescent="0.2">
      <c r="A15" t="s">
        <v>166</v>
      </c>
    </row>
    <row r="16" spans="1:1" x14ac:dyDescent="0.2">
      <c r="A16" t="s">
        <v>167</v>
      </c>
    </row>
    <row r="17" spans="1:1" x14ac:dyDescent="0.2">
      <c r="A17" t="s">
        <v>168</v>
      </c>
    </row>
    <row r="18" spans="1:1" x14ac:dyDescent="0.2">
      <c r="A18" t="s">
        <v>169</v>
      </c>
    </row>
    <row r="19" spans="1:1" x14ac:dyDescent="0.2">
      <c r="A19" s="236" t="s">
        <v>180</v>
      </c>
    </row>
    <row r="20" spans="1:1" x14ac:dyDescent="0.2">
      <c r="A20" t="s">
        <v>170</v>
      </c>
    </row>
    <row r="21" spans="1:1" x14ac:dyDescent="0.2">
      <c r="A21" s="236" t="s">
        <v>171</v>
      </c>
    </row>
    <row r="22" spans="1:1" x14ac:dyDescent="0.2">
      <c r="A22" t="s">
        <v>172</v>
      </c>
    </row>
    <row r="23" spans="1:1" x14ac:dyDescent="0.2">
      <c r="A23" s="236" t="s">
        <v>181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186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Instructions</vt:lpstr>
      <vt:lpstr>key dates</vt:lpstr>
      <vt:lpstr>1 yr calendar</vt:lpstr>
      <vt:lpstr>2 yr calendar</vt:lpstr>
      <vt:lpstr>3 yr calendar</vt:lpstr>
      <vt:lpstr>1 yr Without Winter Shutdown</vt:lpstr>
      <vt:lpstr>2 yr Without Winter Shutdown</vt:lpstr>
      <vt:lpstr>Drop Down Lists</vt:lpstr>
      <vt:lpstr>'1 yr calendar'!Print_Area</vt:lpstr>
      <vt:lpstr>'1 yr Without Winter Shutdown'!Print_Area</vt:lpstr>
      <vt:lpstr>'2 yr calendar'!Print_Area</vt:lpstr>
      <vt:lpstr>'2 yr Without Winter Shutdown'!Print_Area</vt:lpstr>
      <vt:lpstr>'3 yr calendar'!Print_Area</vt:lpstr>
      <vt:lpstr>'key dates'!Print_Area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Ahsan.Saghir@ct.gov</dc:creator>
  <cp:lastModifiedBy>Saghir, Ahsan K</cp:lastModifiedBy>
  <cp:lastPrinted>2019-03-14T14:16:11Z</cp:lastPrinted>
  <dcterms:created xsi:type="dcterms:W3CDTF">1999-05-06T13:01:49Z</dcterms:created>
  <dcterms:modified xsi:type="dcterms:W3CDTF">2019-03-18T20:04:13Z</dcterms:modified>
</cp:coreProperties>
</file>